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409"/>
  <workbookPr defaultThemeVersion="124226"/>
  <mc:AlternateContent xmlns:mc="http://schemas.openxmlformats.org/markup-compatibility/2006">
    <mc:Choice Requires="x15">
      <x15ac:absPath xmlns:x15ac="http://schemas.microsoft.com/office/spreadsheetml/2010/11/ac" url="/Volumes/Disque Local/AIAFD/PRUDENTIAL GUIDELINES/PEER REVIEW 2022/Doc to be transmitted to Doctor Mahmoud/TSGRS_DNFI 2022/"/>
    </mc:Choice>
  </mc:AlternateContent>
  <xr:revisionPtr revIDLastSave="0" documentId="13_ncr:40009_{9AA2A36C-A6AB-2643-B90C-2FA156CAF008}" xr6:coauthVersionLast="47" xr6:coauthVersionMax="47" xr10:uidLastSave="{00000000-0000-0000-0000-000000000000}"/>
  <bookViews>
    <workbookView xWindow="0" yWindow="0" windowWidth="28800" windowHeight="18000" activeTab="1"/>
  </bookViews>
  <sheets>
    <sheet name="Summary Analysis" sheetId="2" state="hidden" r:id="rId1"/>
    <sheet name="Rating Questionaire" sheetId="1" r:id="rId2"/>
    <sheet name="Summary ratings" sheetId="3" r:id="rId3"/>
  </sheets>
  <definedNames>
    <definedName name="_xlnm._FilterDatabase" localSheetId="1" hidden="1">'Rating Questionaire'!$D$1:$D$320</definedName>
    <definedName name="_xlnm.Print_Titles" localSheetId="1">'Rating Questionaire'!$3:$17</definedName>
    <definedName name="_xlnm.Print_Area" localSheetId="1">'Rating Questionaire'!$A$1:$I$321</definedName>
    <definedName name="_xlnm.Print_Area" localSheetId="2">'Summary ratings'!$A$1:$F$43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1" i="1" l="1"/>
  <c r="D305" i="1"/>
  <c r="D311" i="1"/>
  <c r="D299" i="1"/>
  <c r="D278" i="1"/>
  <c r="D255" i="1"/>
  <c r="D235" i="1"/>
  <c r="D205" i="1"/>
  <c r="D188" i="1"/>
  <c r="D168" i="1"/>
  <c r="D141" i="1"/>
  <c r="D153" i="1"/>
  <c r="E128" i="1"/>
  <c r="D128" i="1"/>
  <c r="E109" i="1"/>
  <c r="D109" i="1"/>
  <c r="E90" i="1"/>
  <c r="E65" i="1"/>
  <c r="D90" i="1"/>
  <c r="D65" i="1"/>
  <c r="D50" i="1"/>
  <c r="D35" i="1"/>
  <c r="E35" i="1"/>
  <c r="F33" i="3"/>
  <c r="B34" i="3"/>
  <c r="B25" i="3"/>
  <c r="B16" i="3"/>
  <c r="E33" i="3"/>
  <c r="F32" i="3"/>
  <c r="E32" i="3"/>
  <c r="F31" i="3"/>
  <c r="E31" i="3"/>
  <c r="F30" i="3"/>
  <c r="E30" i="3"/>
  <c r="F29" i="3"/>
  <c r="E29" i="3"/>
  <c r="F28" i="3"/>
  <c r="E28" i="3"/>
  <c r="E34" i="3"/>
  <c r="F24" i="3"/>
  <c r="E24" i="3"/>
  <c r="F23" i="3"/>
  <c r="E23" i="3"/>
  <c r="F22" i="3"/>
  <c r="E22" i="3"/>
  <c r="F21" i="3"/>
  <c r="E21" i="3"/>
  <c r="F20" i="3"/>
  <c r="E20" i="3"/>
  <c r="F19" i="3"/>
  <c r="E19" i="3"/>
  <c r="E25" i="3"/>
  <c r="B36" i="3"/>
  <c r="F15" i="3"/>
  <c r="E15" i="3"/>
  <c r="F14" i="3"/>
  <c r="E14" i="3"/>
  <c r="F13" i="3"/>
  <c r="E13" i="3"/>
  <c r="F12" i="3"/>
  <c r="E12" i="3"/>
  <c r="F11" i="3"/>
  <c r="E11" i="3"/>
  <c r="F10" i="3"/>
  <c r="E10" i="3"/>
  <c r="E16" i="3"/>
  <c r="E305" i="1"/>
  <c r="E278" i="1"/>
  <c r="E153" i="1"/>
  <c r="F18" i="2"/>
  <c r="F10" i="2"/>
  <c r="E216" i="1"/>
  <c r="E141" i="1"/>
  <c r="D216" i="1"/>
  <c r="E205" i="1"/>
  <c r="E299" i="1"/>
  <c r="E255" i="1"/>
  <c r="E188" i="1"/>
  <c r="E50" i="1"/>
  <c r="E235" i="1"/>
  <c r="E168" i="1"/>
  <c r="D334" i="1"/>
  <c r="E14" i="2"/>
  <c r="E16" i="2"/>
  <c r="E15" i="2"/>
  <c r="E36" i="3"/>
  <c r="F36" i="3"/>
  <c r="D131" i="1" l="1"/>
  <c r="D316" i="1" s="1"/>
  <c r="D333" i="1" s="1"/>
  <c r="E219" i="1"/>
  <c r="E317" i="1" s="1"/>
  <c r="E8" i="2" s="1"/>
  <c r="E19" i="1"/>
  <c r="E315" i="1" s="1"/>
  <c r="E332" i="1" s="1"/>
  <c r="E131" i="1"/>
  <c r="E316" i="1" s="1"/>
  <c r="E333" i="1" s="1"/>
  <c r="D19" i="1"/>
  <c r="D315" i="1" s="1"/>
  <c r="D332" i="1" s="1"/>
  <c r="E18" i="2"/>
  <c r="E334" i="1" l="1"/>
  <c r="E336" i="1" s="1"/>
  <c r="E7" i="2"/>
  <c r="E10" i="2" s="1"/>
  <c r="E319" i="1"/>
  <c r="D319" i="1"/>
  <c r="D336" i="1"/>
  <c r="E339" i="1" s="1"/>
  <c r="D340" i="1" l="1"/>
  <c r="D339" i="1"/>
  <c r="D338" i="1"/>
  <c r="E338" i="1"/>
  <c r="E340" i="1"/>
  <c r="D342" i="1" l="1"/>
  <c r="E342" i="1"/>
</calcChain>
</file>

<file path=xl/sharedStrings.xml><?xml version="1.0" encoding="utf-8"?>
<sst xmlns="http://schemas.openxmlformats.org/spreadsheetml/2006/main" count="348" uniqueCount="323">
  <si>
    <t>The Standard or Guideline</t>
  </si>
  <si>
    <t xml:space="preserve">Total Points </t>
  </si>
  <si>
    <t>Raw Score</t>
  </si>
  <si>
    <t>Governance Standards (40% weighting)</t>
  </si>
  <si>
    <t>Sufficient Independence from Government</t>
  </si>
  <si>
    <t>should meet professional  and technical eligibility requirements</t>
  </si>
  <si>
    <t>of Directors and should not be Chairman</t>
  </si>
  <si>
    <t xml:space="preserve">No direct Government approvals should be required except </t>
  </si>
  <si>
    <t>for those normally made at a Shareholders Meeting</t>
  </si>
  <si>
    <t>on its Board of Directors</t>
  </si>
  <si>
    <t>Subtotal: Sufficient Independence from Government Rating</t>
  </si>
  <si>
    <t>Management Independence and Incentives</t>
  </si>
  <si>
    <t>important changes in strategy, product mix and closing branches</t>
  </si>
  <si>
    <t xml:space="preserve">       Subtotal: Management Independence and Incentives Rating</t>
  </si>
  <si>
    <t>Compliance Rating</t>
  </si>
  <si>
    <t xml:space="preserve">Salary increases, promotions and conditions of service should be </t>
  </si>
  <si>
    <t>based primarily on merit and performance</t>
  </si>
  <si>
    <t>Accounting and Auditing</t>
  </si>
  <si>
    <t>of each fiscal year and should be unqualified and published</t>
  </si>
  <si>
    <t>Subtotal: Accounting and Auditing Rating</t>
  </si>
  <si>
    <t xml:space="preserve">Detailed annual budgets should be approved by the Board of </t>
  </si>
  <si>
    <t xml:space="preserve">Directors before the beginning of each fiscal year and should be </t>
  </si>
  <si>
    <t xml:space="preserve">There should be a cost accounting system </t>
  </si>
  <si>
    <t xml:space="preserve">There should be clear policies with respect to ethics, corruption, </t>
  </si>
  <si>
    <t>and “knowing your customer”</t>
  </si>
  <si>
    <t xml:space="preserve">There should be satisfactory policies for dealing with conflicts </t>
  </si>
  <si>
    <t>comply with those policies</t>
  </si>
  <si>
    <t>Financial Prudential Standards (40% weighting)</t>
  </si>
  <si>
    <t>Capital Adequacy</t>
  </si>
  <si>
    <t>Subtotal: Capital Adequacy rating</t>
  </si>
  <si>
    <t>Profitability and Efficiency</t>
  </si>
  <si>
    <t>Administrative expense should not exceed 4% of average assets</t>
  </si>
  <si>
    <t>Subtotal: Profitability and Efficiency Rating</t>
  </si>
  <si>
    <t>Asset Quality</t>
  </si>
  <si>
    <t>Subtotal: Asset Quality Rating</t>
  </si>
  <si>
    <t>Asset Diversity and Safety</t>
  </si>
  <si>
    <t>Subtotal: Asset Diversity and Safety Rating</t>
  </si>
  <si>
    <t>Liquidity</t>
  </si>
  <si>
    <t>Subtotal: Liquidity Rating</t>
  </si>
  <si>
    <t>Subtotal: Funding Availability Rating</t>
  </si>
  <si>
    <t>Operational Standards (20% weighting)</t>
  </si>
  <si>
    <t>Risk Management Policies</t>
  </si>
  <si>
    <t>and avoiding net foreign exchange liabilities</t>
  </si>
  <si>
    <t>Subtotal: Risk Management Practices</t>
  </si>
  <si>
    <t xml:space="preserve">Lending Policies  </t>
  </si>
  <si>
    <t>Subtotal: Lending Policy Rating</t>
  </si>
  <si>
    <t>Loan Appraisal and Disbursement Policies and Procedures</t>
  </si>
  <si>
    <t>Subtotal: Appraisal Practices Rating</t>
  </si>
  <si>
    <t>Supervision and Collection Policies</t>
  </si>
  <si>
    <t>Subtotal: Supervision and Collection Practices Rating</t>
  </si>
  <si>
    <t>Overall Rating</t>
  </si>
  <si>
    <t>F</t>
  </si>
  <si>
    <t>P</t>
  </si>
  <si>
    <t>NC</t>
  </si>
  <si>
    <t>Summary score sheet before weighting</t>
  </si>
  <si>
    <t>Summary score sheet after weighting</t>
  </si>
  <si>
    <t xml:space="preserve">Workings </t>
  </si>
  <si>
    <t>Overall Weighted Rating</t>
  </si>
  <si>
    <t xml:space="preserve">Full compliance ("F") </t>
  </si>
  <si>
    <t>Partial or not applicable ("P")</t>
  </si>
  <si>
    <t>Non-compliance ("NC")</t>
  </si>
  <si>
    <t xml:space="preserve">Governance Standards </t>
  </si>
  <si>
    <t xml:space="preserve">Financial Prudential Standards </t>
  </si>
  <si>
    <t xml:space="preserve">Operational Standards </t>
  </si>
  <si>
    <t>ANNEXURE A</t>
  </si>
  <si>
    <t xml:space="preserve"> </t>
  </si>
  <si>
    <t>Prepared by:</t>
  </si>
  <si>
    <t>Are the results certified by the Board?</t>
  </si>
  <si>
    <t>Are the results signed off by the External Auditors?</t>
  </si>
  <si>
    <t>Date Prepared:</t>
  </si>
  <si>
    <t>Analysis of the PSGRS 2017 Ratings</t>
  </si>
  <si>
    <t>Total</t>
  </si>
  <si>
    <t>Agribank Score</t>
  </si>
  <si>
    <t xml:space="preserve">Agribank 2016 </t>
  </si>
  <si>
    <t>q 45;46 changed,</t>
  </si>
  <si>
    <t xml:space="preserve">Notes </t>
  </si>
  <si>
    <t xml:space="preserve">1. Q45 IMPROVED RATING FROM PARTIAL TO FULL </t>
  </si>
  <si>
    <t>3.Q99 TOTALLY CHANGED FROM PREVIOUS QUESTIONNAIRE</t>
  </si>
  <si>
    <t>2.Q46 TOTALLY CHANGED FROM THE PREVIOUS QUESTIONNAIRE</t>
  </si>
  <si>
    <t>All Board members except Government ex-officio members</t>
  </si>
  <si>
    <t xml:space="preserve">DFIs should attempt to diversify into new products or businesses beyond </t>
  </si>
  <si>
    <t>long-term financing such that they represent at least 15 % of gross revenue.</t>
  </si>
  <si>
    <t>Measurement of development impact</t>
  </si>
  <si>
    <t>Subtotal: Measurement of development impact</t>
  </si>
  <si>
    <t xml:space="preserve">SUMMARY RATINGS SCORE SHEET </t>
  </si>
  <si>
    <t xml:space="preserve">     Col 2</t>
  </si>
  <si>
    <t xml:space="preserve">          </t>
  </si>
  <si>
    <t>Base</t>
  </si>
  <si>
    <t xml:space="preserve">           </t>
  </si>
  <si>
    <t>100 (%)</t>
  </si>
  <si>
    <t>Governance Standards (40%)</t>
  </si>
  <si>
    <t>Subtotal: Governance Standards</t>
  </si>
  <si>
    <t>Financial Prudential Standards (40%)</t>
  </si>
  <si>
    <t>Subtotal: Financial Prudential Standards</t>
  </si>
  <si>
    <t>Operational Standards (20%)</t>
  </si>
  <si>
    <t>Risk Management Practices</t>
  </si>
  <si>
    <t>Lending Policies</t>
  </si>
  <si>
    <t>Loan Appraisal Policy and Procedures</t>
  </si>
  <si>
    <t>Measurement of development Impact</t>
  </si>
  <si>
    <t>Subtotal: Operational Standards</t>
  </si>
  <si>
    <t>Total Score</t>
  </si>
  <si>
    <t>Total Score when calibrated to 100 (Multiply by 0.296)</t>
  </si>
  <si>
    <t>Notes:</t>
  </si>
  <si>
    <t>Column 1 represents the total potential maximum raw score for each subcategory if every question was rated in full compliance. 
Column 2 should be completed by transferring the added rated score for each question within a subcategory. 
Column 4 is calculated by multiplying column 2 by column 3 (the weighting) 
Column 5 represents the average percentage compliance within each category and is calculated by dividing Column 2 by Column 1.
The total row score is calculated by adding the scores for the three subtotals for governance, financial prudential and operational standards in column 4. The total score is then multiplied by 0.296 to calibrate it to 100 to obtain the overall rating weighted for the DFI.</t>
  </si>
  <si>
    <r>
      <t>Verified by ................................................................................</t>
    </r>
    <r>
      <rPr>
        <sz val="10"/>
        <color indexed="8"/>
        <rFont val="Times New Roman"/>
        <family val="1"/>
      </rPr>
      <t>(Name of external auditor or rating agency)</t>
    </r>
  </si>
  <si>
    <t xml:space="preserve">  Score</t>
  </si>
  <si>
    <t xml:space="preserve">       Maximum             Raw               Weighting          Rating         Rating</t>
  </si>
  <si>
    <t xml:space="preserve">   Col 1</t>
  </si>
  <si>
    <t xml:space="preserve">       Score                                                                                                                                                                                                                   </t>
  </si>
  <si>
    <t xml:space="preserve">         Col 3             Col 4          Col 5</t>
  </si>
  <si>
    <t xml:space="preserve">       Potential          Compliance             Rating            Overall        Overall</t>
  </si>
  <si>
    <t xml:space="preserve">Name of N-DFI: </t>
  </si>
  <si>
    <t xml:space="preserve">Does the N-DFI receive Deposit from the Public? </t>
  </si>
  <si>
    <t xml:space="preserve">Is the N-DFI Regulated by a central bank? </t>
  </si>
  <si>
    <t>Please refer to the questionnaire and assess the compliance of the N-DFI:</t>
  </si>
  <si>
    <t xml:space="preserve">Government officials should play a minor role on the Boards  </t>
  </si>
  <si>
    <t>A N-DFI should operate under its own Act</t>
  </si>
  <si>
    <t xml:space="preserve"> or the Companies Act</t>
  </si>
  <si>
    <t>An N-DFI should have some private ownership which is represented</t>
  </si>
  <si>
    <t>An N-DFI should be supervised by an interdepartmental supervisory board,</t>
  </si>
  <si>
    <t xml:space="preserve"> including representatives of the line ministry and other ministries,</t>
  </si>
  <si>
    <t>such as the Ministry of Finance and Planning, different from the Board of Directors.</t>
  </si>
  <si>
    <t xml:space="preserve">The CEO should be chosen by the Board of Directors based on  </t>
  </si>
  <si>
    <t>extensive professional and technical experience.</t>
  </si>
  <si>
    <t>The Board of Directors should be the only entity that has</t>
  </si>
  <si>
    <t>the right to replace the CEO</t>
  </si>
  <si>
    <t xml:space="preserve">The Board of Directors and the committees of the Board </t>
  </si>
  <si>
    <t>should meet quarterly or monthly.</t>
  </si>
  <si>
    <t>responsibilities in day-to-day management decision-making.</t>
  </si>
  <si>
    <t xml:space="preserve">The Chairman and a majority of members of the Board should not have </t>
  </si>
  <si>
    <t>The CEO and at least one of the key managers should have performance-based</t>
  </si>
  <si>
    <t>contracts</t>
  </si>
  <si>
    <t>The Board of Directors and the CEO should have the power to make</t>
  </si>
  <si>
    <t>Compliance of operations with business Principles</t>
  </si>
  <si>
    <t>Salary levels of all higher-level staff should be roughly the same</t>
  </si>
  <si>
    <t xml:space="preserve"> as those in similar private sector institutions.</t>
  </si>
  <si>
    <t>Managers should have specific performance to be achieved,</t>
  </si>
  <si>
    <t xml:space="preserve"> and salary and performance reviews should be tied</t>
  </si>
  <si>
    <t>to performance against these targets</t>
  </si>
  <si>
    <t xml:space="preserve">The N-DFI should have satisfactory procurement policies which </t>
  </si>
  <si>
    <t>in accordance with normal competitive practices.</t>
  </si>
  <si>
    <t>enables it to conduct procurement largely</t>
  </si>
  <si>
    <t>Subtotal: Rating of compliance of operations with business Principles</t>
  </si>
  <si>
    <t>Accounts should be kept in accordance with international</t>
  </si>
  <si>
    <t>accounting standards and principles audited accounts</t>
  </si>
  <si>
    <t>should be unqualified.</t>
  </si>
  <si>
    <t>Balance sheets, profit and loss accounts, and status reports</t>
  </si>
  <si>
    <t>should be prepared at least monthly.</t>
  </si>
  <si>
    <t>Overdue invoices should be downgraded and provisioned in accordance</t>
  </si>
  <si>
    <t>with international or national standards.</t>
  </si>
  <si>
    <t>Interest should be accrued and not taken into income (should be suspended)</t>
  </si>
  <si>
    <t xml:space="preserve"> in accordance with international or national standards.</t>
  </si>
  <si>
    <t>Audited accounts should show uncollected interest, and</t>
  </si>
  <si>
    <t>interest should not be capitalized except in cases of formal</t>
  </si>
  <si>
    <t>rescheduling</t>
  </si>
  <si>
    <t>Accounts should be audited by one of the best External auditors</t>
  </si>
  <si>
    <t>at the national or international level</t>
  </si>
  <si>
    <t xml:space="preserve">Audited accounts should be available 4 months after the end </t>
  </si>
  <si>
    <t>The N-DFI should be an internal audit department or an</t>
  </si>
  <si>
    <t xml:space="preserve">external audit firm other than its own External Auditor that should </t>
  </si>
  <si>
    <t>report directly to the Board of Directors</t>
  </si>
  <si>
    <t>or otherwise in the financial statements or otherwise disclosed.</t>
  </si>
  <si>
    <t xml:space="preserve">liabilities, and such liabilities should be disclosed in the financial statements </t>
  </si>
  <si>
    <t xml:space="preserve">Detailed accounting records should be kept of all off-balance sheet </t>
  </si>
  <si>
    <t xml:space="preserve"> Information Management Systems and Procedures</t>
  </si>
  <si>
    <t>reviewed at least half-yearly</t>
  </si>
  <si>
    <t xml:space="preserve">Actual performance should be reported </t>
  </si>
  <si>
    <t>to the management against the budget monthly.</t>
  </si>
  <si>
    <t>that regularly identifies the profits and losses recorded by all major</t>
  </si>
  <si>
    <t>projects and activities</t>
  </si>
  <si>
    <t>Cost accounting should be used to assess losses incurred</t>
  </si>
  <si>
    <t>by projects or policies undertaken at government request.</t>
  </si>
  <si>
    <t>The Government should cover N-DFIs for losses due to unprofitable</t>
  </si>
  <si>
    <t xml:space="preserve">socio-economic projects or activities undertaken at </t>
  </si>
  <si>
    <t>the government’s request</t>
  </si>
  <si>
    <t>providing a detailed analysis of paid and overdue invoices and aging data.</t>
  </si>
  <si>
    <t>Reports on the status of overdue invoices should be available monthly,</t>
  </si>
  <si>
    <t>Subtotal: Management Information Systems and Procedures Rating</t>
  </si>
  <si>
    <t>Legal Personality and Governance Guidelines</t>
  </si>
  <si>
    <t>A N-DFI should have a properly written performance agreement with owner</t>
  </si>
  <si>
    <t>An N-DFI should have a written strategy for the</t>
  </si>
  <si>
    <t>implementation of its mandate and the performance agreement.</t>
  </si>
  <si>
    <t>There should be clear responsibilities for the members of</t>
  </si>
  <si>
    <t xml:space="preserve"> the Board of Directors and the Chairman.</t>
  </si>
  <si>
    <t>of interest and compliance with transparency regulations</t>
  </si>
  <si>
    <t>N-DFIs should have corporate social responsibility policies and</t>
  </si>
  <si>
    <t>N-DFIs should have long term debt to equity ratios of less than 4 to 1</t>
  </si>
  <si>
    <t xml:space="preserve">N-DFIs should have a projected debt service ratio over the next </t>
  </si>
  <si>
    <t xml:space="preserve">N-DFIs should have uncommitted long-term resources that exceed </t>
  </si>
  <si>
    <t>(which require national guidelines) relating to environmental impact assessment.</t>
  </si>
  <si>
    <t xml:space="preserve">N-DFIs should comply with internationally recognized guidelines </t>
  </si>
  <si>
    <t xml:space="preserve">N-DFIs should have clear policies on anti-money laundering </t>
  </si>
  <si>
    <t>and comply with those policies.</t>
  </si>
  <si>
    <t>Subtotal: Legal Personality and Governance Guidelines</t>
  </si>
  <si>
    <t>N-DFIs should have a net worth of 15 % or more risk-weighted assets</t>
  </si>
  <si>
    <t>as defined by the Basel agreements. Use the Basel definition of risks.</t>
  </si>
  <si>
    <t xml:space="preserve">N-DFIs should ensure their capital (net value) is adequately </t>
  </si>
  <si>
    <t xml:space="preserve">measured by having unqualified audited financial statements available </t>
  </si>
  <si>
    <t>12 months after the end of the fiscal year.</t>
  </si>
  <si>
    <t>The profit or net income after tax should exceed 1 % of average assets.</t>
  </si>
  <si>
    <t xml:space="preserve">The profit or retained net income should be at least equal to 15 % </t>
  </si>
  <si>
    <t>of the increase in risk-weighted assets during each year.</t>
  </si>
  <si>
    <t xml:space="preserve">Interest margin should exceed 4% of average assets </t>
  </si>
  <si>
    <t>Overdue invoices should be filed, and bad debts written off</t>
  </si>
  <si>
    <t>in accordance with international or national requirements.</t>
  </si>
  <si>
    <t>Overdue invoices should not exceed 25 % of invoices issued.</t>
  </si>
  <si>
    <t xml:space="preserve">Provisions for bad debts should be calculated in accordance with </t>
  </si>
  <si>
    <t>international or national standards.</t>
  </si>
  <si>
    <t>Provisions for bad debts should normally not be less than 40 % of .</t>
  </si>
  <si>
    <t>overdue invoices</t>
  </si>
  <si>
    <t xml:space="preserve">Equity investments should be valued in accordance with international </t>
  </si>
  <si>
    <t>accounting guidelines, i.e., at a lower cost or fair market value.</t>
  </si>
  <si>
    <t>Average dividends return on net equity investments should exceed 4 %</t>
  </si>
  <si>
    <t xml:space="preserve"> of the final net worth of equity investments per year</t>
  </si>
  <si>
    <t xml:space="preserve">N-DFIs should have an Assets Liabilities (ALM) Committee </t>
  </si>
  <si>
    <t>that meets at least monthly and have a policy of minimizing risks on</t>
  </si>
  <si>
    <t xml:space="preserve"> the management of liquid assets.</t>
  </si>
  <si>
    <t xml:space="preserve">N-DFIs should not have a single financial risk ceiling that exceeds 25 % </t>
  </si>
  <si>
    <t>of the N-DFI’s equity.</t>
  </si>
  <si>
    <t>Foreign currency assets should represent less than 40 %</t>
  </si>
  <si>
    <t xml:space="preserve"> of equity.</t>
  </si>
  <si>
    <t xml:space="preserve">Net positions of foreign currency assets should not </t>
  </si>
  <si>
    <t>exceed 20 % of net worth.</t>
  </si>
  <si>
    <t xml:space="preserve">Outstanding gross investments in land, </t>
  </si>
  <si>
    <t xml:space="preserve">real estate, and/or equity do not exceed 30 % </t>
  </si>
  <si>
    <t>of total investments.</t>
  </si>
  <si>
    <t xml:space="preserve">The value of all equity investments should not exceed 50 % </t>
  </si>
  <si>
    <t>of equity (capital + reserves + carry forward).</t>
  </si>
  <si>
    <t>or cumulative net amount of the endowments.</t>
  </si>
  <si>
    <t xml:space="preserve">No equity investment in any institution in the value chain of its </t>
  </si>
  <si>
    <t xml:space="preserve">core business should exceed 35% of the share capital </t>
  </si>
  <si>
    <t xml:space="preserve">Projected liquidity (or liquid resources) over the next 3 and 12 months </t>
  </si>
  <si>
    <t>should exceed cash requirements for expenses by 10 %.</t>
  </si>
  <si>
    <t>chart of accounts or those of the authority of its own financial institution.</t>
  </si>
  <si>
    <t>The N-DFIs should comply with all liquidity guidelines in the local general</t>
  </si>
  <si>
    <t>12 months of at least 1.3 times.</t>
  </si>
  <si>
    <t>N-DFIs should have sufficient liquidity to cover all liquidity</t>
  </si>
  <si>
    <t>requirements for the next 90 days.</t>
  </si>
  <si>
    <t>There should be a defined plan for always dealing with</t>
  </si>
  <si>
    <t xml:space="preserve"> significant cases of excess of liabilities over assets</t>
  </si>
  <si>
    <t>of one and two years from that date.</t>
  </si>
  <si>
    <t>N-DFIs should have, on a cumulative projection basis, a positive</t>
  </si>
  <si>
    <t xml:space="preserve"> current cumulative asset position of at least 10 % of the debts </t>
  </si>
  <si>
    <t>Financing</t>
  </si>
  <si>
    <t>budgeted commitments over the next 12 months by at least 50 %.</t>
  </si>
  <si>
    <t xml:space="preserve">N-DFIs should have a dependable source of long-term </t>
  </si>
  <si>
    <t>resources in local currency.</t>
  </si>
  <si>
    <t xml:space="preserve">Borrowings in local currency (including deposits) should </t>
  </si>
  <si>
    <t xml:space="preserve">exceed 25 % of total debts and at least 40 % should run for more </t>
  </si>
  <si>
    <t>than three months.</t>
  </si>
  <si>
    <t>N-DFIs should charge interest on all overdue invoices and</t>
  </si>
  <si>
    <t xml:space="preserve"> set their interest rate without consulting the government.</t>
  </si>
  <si>
    <t>N-DFIs should always avoid interest rate risks.</t>
  </si>
  <si>
    <t xml:space="preserve">Most of its new contracts should be commercial price contracts, </t>
  </si>
  <si>
    <t>and non-competitive price contracts should represent less than 25 %</t>
  </si>
  <si>
    <t xml:space="preserve"> of the contract portfolio.</t>
  </si>
  <si>
    <t xml:space="preserve">Exchange rate risks should be minimized by limiting net </t>
  </si>
  <si>
    <t>foreign exchange assets to less than 5 % of total assets</t>
  </si>
  <si>
    <t xml:space="preserve">Loans presented in foreign currencies should be insured </t>
  </si>
  <si>
    <t>against foreign exchange risks.</t>
  </si>
  <si>
    <t>Most new invoices should be payable within three months</t>
  </si>
  <si>
    <t xml:space="preserve"> in accordance with a specified policy.</t>
  </si>
  <si>
    <t xml:space="preserve">A share of 50 % of the value of N-DFI’s contracts in the previous fiscal year </t>
  </si>
  <si>
    <t xml:space="preserve">should be devoted to project expansion and ongoing operations. </t>
  </si>
  <si>
    <t>At least 10 % of its contracts in the most recent fiscal year</t>
  </si>
  <si>
    <t xml:space="preserve"> should be less than two years.</t>
  </si>
  <si>
    <t xml:space="preserve">N-DFIs should regularly resort to formal consortia with </t>
  </si>
  <si>
    <t>other public or private companies.</t>
  </si>
  <si>
    <t xml:space="preserve">N-DFIs should utilize available credit risk guarantee programs </t>
  </si>
  <si>
    <t>to reduce their own risks.</t>
  </si>
  <si>
    <t xml:space="preserve">N-DFIs should reschedule their contract execution plans routinely when there </t>
  </si>
  <si>
    <t>are cost overruns or delays that affect program compliance.</t>
  </si>
  <si>
    <t xml:space="preserve">Records of all delayed projects and activities should be </t>
  </si>
  <si>
    <t>updated at least quarterly.</t>
  </si>
  <si>
    <t>N-DFIs should have policies and procedures</t>
  </si>
  <si>
    <t xml:space="preserve"> for reducing quality failures in the portfolio of pending cases.</t>
  </si>
  <si>
    <t>Supervisory policies and procedures should</t>
  </si>
  <si>
    <t xml:space="preserve"> be defined in writing and made public.</t>
  </si>
  <si>
    <t>N-DFIs should have a guideline in which all fixed-term contracts</t>
  </si>
  <si>
    <t xml:space="preserve"> are thoroughly reviewed by a contract committee.</t>
  </si>
  <si>
    <t>N-DFIs should have a term limit of 4 months or less</t>
  </si>
  <si>
    <t xml:space="preserve"> to process a contract.</t>
  </si>
  <si>
    <t>N-DFIs should require a minimum of 30 % down payment on the total</t>
  </si>
  <si>
    <t xml:space="preserve"> contract amount before performing most work or activities.</t>
  </si>
  <si>
    <t xml:space="preserve">N-DFIs should require debt service coverage of at least 1.3 times (3-year average) </t>
  </si>
  <si>
    <t>for their executed contracts and a commercial risk guarantee equal to</t>
  </si>
  <si>
    <t xml:space="preserve"> at least 100 % of its total contract amount.</t>
  </si>
  <si>
    <t>N-DFIs should require relatively detailed credit ratings,</t>
  </si>
  <si>
    <t xml:space="preserve"> including all banking and tax information, from all customers.</t>
  </si>
  <si>
    <t>N-DFIs should calculate financial margins for all contracts.</t>
  </si>
  <si>
    <t xml:space="preserve">N-DFIs should target job creation, poverty alleviation, improved health, </t>
  </si>
  <si>
    <t>education, or wealth</t>
  </si>
  <si>
    <t xml:space="preserve">N-DFIs should have control systems to ensure that all contracts </t>
  </si>
  <si>
    <t xml:space="preserve">are executed and supervised by staff from </t>
  </si>
  <si>
    <t>different departments.</t>
  </si>
  <si>
    <t>N-DFIs should prepare a detailed supervision report at least</t>
  </si>
  <si>
    <t>quarterly for all contracts executed.</t>
  </si>
  <si>
    <t xml:space="preserve">The detailed portfolio of registered contracts should be </t>
  </si>
  <si>
    <t>maintained at least monthly to show the arrears.</t>
  </si>
  <si>
    <t xml:space="preserve">N-DFIs should act on each invoice that is 60 days or 90 days late, </t>
  </si>
  <si>
    <t>in accordance with a written procedure</t>
  </si>
  <si>
    <t>N-DFIs should prepare detailed supervision reports for all defaulted contracts.</t>
  </si>
  <si>
    <t xml:space="preserve"> at least twice a year</t>
  </si>
  <si>
    <t xml:space="preserve">N-DFIs should have detailed written procedures for processing all contracts, </t>
  </si>
  <si>
    <t>and troubled payment reschedules.</t>
  </si>
  <si>
    <t>There should be an adequately staffed unit within the N-DFI</t>
  </si>
  <si>
    <t xml:space="preserve"> responsible for resolving problems related</t>
  </si>
  <si>
    <t xml:space="preserve"> to troubled contracts.</t>
  </si>
  <si>
    <t>Specific written criteria should be defined to determine when</t>
  </si>
  <si>
    <t xml:space="preserve"> to take legal action against defaulting debtors, and these criteria </t>
  </si>
  <si>
    <t>should be followed in at least 60 % of cases.</t>
  </si>
  <si>
    <t xml:space="preserve"> exceeding 20 % of liabilities</t>
  </si>
  <si>
    <t xml:space="preserve">N-DFIs receive trust funds or recover overdrafts </t>
  </si>
  <si>
    <t xml:space="preserve"> or funds from other institutions for amounts</t>
  </si>
  <si>
    <t>Funds mobilization</t>
  </si>
  <si>
    <t>Subtotal: Funds mobilization</t>
  </si>
  <si>
    <t xml:space="preserve"> less than five years after</t>
  </si>
  <si>
    <t>N-DFIs should conduct a retrospective evaluation</t>
  </si>
  <si>
    <t xml:space="preserve"> of completed contracts to measure development impact</t>
  </si>
  <si>
    <t>Compliance of Operations with Business Principles</t>
  </si>
  <si>
    <t>Information Management Systems and Procedures</t>
  </si>
  <si>
    <t>Funds Mobilization</t>
  </si>
  <si>
    <r>
      <t xml:space="preserve">ASSESSMENT QUESTIONNAIRE WORKSHEET 
</t>
    </r>
    <r>
      <rPr>
        <b/>
        <sz val="36"/>
        <color rgb="FFFF0000"/>
        <rFont val="Maiandra GD"/>
      </rPr>
      <t>FOR NON-DEVELOPMENT FINANCE INSTITUTIONS (N-DFIs)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</si>
</sst>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201" formatCode="_(* #,##0.00_);_(* \(#,##0.00\);_(* &quot;-&quot;??_);_(@_)"/>
    <numFmt numFmtId="216" formatCode="0.0%"/>
  </numFmts>
  <fonts count="35">
    <font>
      <sz val="10"/>
      <name val="Arial"/>
    </font>
    <font>
      <sz val="10"/>
      <name val="Arial"/>
      <family val="2"/>
    </font>
    <font>
      <b/>
      <sz val="14"/>
      <name val="Arial"/>
      <family val="2"/>
    </font>
    <font>
      <sz val="14"/>
      <name val="Arial"/>
      <family val="2"/>
    </font>
    <font>
      <b/>
      <sz val="10"/>
      <name val="Arial"/>
      <family val="2"/>
    </font>
    <font>
      <b/>
      <u/>
      <sz val="10"/>
      <name val="Arial"/>
      <family val="2"/>
    </font>
    <font>
      <b/>
      <i/>
      <sz val="10"/>
      <name val="Arial"/>
      <family val="2"/>
    </font>
    <font>
      <sz val="10"/>
      <color indexed="8"/>
      <name val="Times New Roman"/>
      <family val="1"/>
    </font>
    <font>
      <sz val="22"/>
      <name val="Arial"/>
      <family val="2"/>
    </font>
    <font>
      <b/>
      <sz val="22"/>
      <name val="Arial"/>
      <family val="2"/>
    </font>
    <font>
      <sz val="24"/>
      <name val="Arial"/>
      <family val="2"/>
    </font>
    <font>
      <i/>
      <sz val="24"/>
      <name val="Times New Roman"/>
      <family val="1"/>
    </font>
    <font>
      <sz val="24"/>
      <name val="Times New Roman"/>
      <family val="1"/>
    </font>
    <font>
      <b/>
      <sz val="24"/>
      <name val="Arial"/>
      <family val="2"/>
    </font>
    <font>
      <sz val="26"/>
      <name val="Arial"/>
      <family val="2"/>
    </font>
    <font>
      <b/>
      <sz val="26"/>
      <name val="Arial"/>
      <family val="2"/>
    </font>
    <font>
      <sz val="26"/>
      <name val="Arial black"/>
      <family val="2"/>
    </font>
    <font>
      <i/>
      <sz val="26"/>
      <name val="Arial black"/>
      <family val="2"/>
    </font>
    <font>
      <b/>
      <sz val="26"/>
      <name val="Arial black"/>
      <family val="2"/>
    </font>
    <font>
      <b/>
      <sz val="26"/>
      <color indexed="8"/>
      <name val="Arial black"/>
      <family val="2"/>
    </font>
    <font>
      <u/>
      <sz val="26"/>
      <name val="Arial black"/>
      <family val="2"/>
    </font>
    <font>
      <sz val="26"/>
      <color indexed="10"/>
      <name val="Arial black"/>
      <family val="2"/>
    </font>
    <font>
      <b/>
      <sz val="36"/>
      <name val="Maiandra GD"/>
      <charset val="1"/>
    </font>
    <font>
      <b/>
      <sz val="11"/>
      <color theme="1"/>
      <name val="Calibri"/>
      <family val="2"/>
      <scheme val="minor"/>
    </font>
    <font>
      <b/>
      <sz val="18"/>
      <color theme="1"/>
      <name val="Maiandra GD"/>
      <family val="2"/>
      <charset val="1"/>
    </font>
    <font>
      <b/>
      <sz val="18"/>
      <color theme="1"/>
      <name val="Calibri"/>
      <family val="2"/>
      <scheme val="minor"/>
    </font>
    <font>
      <sz val="10"/>
      <color theme="1"/>
      <name val="Arial"/>
      <family val="2"/>
    </font>
    <font>
      <b/>
      <sz val="10"/>
      <color theme="1"/>
      <name val="Arial"/>
      <family val="2"/>
    </font>
    <font>
      <sz val="11"/>
      <name val="Calibri"/>
      <family val="2"/>
      <scheme val="minor"/>
    </font>
    <font>
      <i/>
      <sz val="10"/>
      <color theme="1"/>
      <name val="Arial"/>
      <family val="2"/>
    </font>
    <font>
      <b/>
      <i/>
      <sz val="11"/>
      <color theme="1"/>
      <name val="Arial"/>
      <family val="2"/>
    </font>
    <font>
      <b/>
      <sz val="14"/>
      <color theme="1"/>
      <name val="Calibri"/>
      <family val="2"/>
      <scheme val="minor"/>
    </font>
    <font>
      <sz val="10"/>
      <color theme="1"/>
      <name val="Times New Roman"/>
      <family val="1"/>
    </font>
    <font>
      <sz val="26"/>
      <color rgb="FF00B050"/>
      <name val="Arial black"/>
      <family val="2"/>
    </font>
    <font>
      <b/>
      <sz val="36"/>
      <color rgb="FFFF0000"/>
      <name val="Maiandra GD"/>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rgb="FFFFC00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3"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201" fontId="1" fillId="0" borderId="0" applyFont="0" applyFill="0" applyBorder="0" applyAlignment="0" applyProtection="0"/>
    <xf numFmtId="9" fontId="1" fillId="0" borderId="0" applyFont="0" applyFill="0" applyBorder="0" applyAlignment="0" applyProtection="0"/>
  </cellStyleXfs>
  <cellXfs count="148">
    <xf numFmtId="0" fontId="0" fillId="0" borderId="0" xfId="0"/>
    <xf numFmtId="0" fontId="2" fillId="0" borderId="0" xfId="0" applyFont="1"/>
    <xf numFmtId="0" fontId="3" fillId="0" borderId="0" xfId="0" applyFont="1"/>
    <xf numFmtId="0" fontId="3" fillId="0" borderId="0" xfId="0" applyFont="1" applyFill="1"/>
    <xf numFmtId="0" fontId="3" fillId="0" borderId="0" xfId="0" applyFont="1" applyAlignment="1">
      <alignment horizontal="center"/>
    </xf>
    <xf numFmtId="0" fontId="3" fillId="0" borderId="1" xfId="0" applyFont="1" applyBorder="1" applyAlignment="1">
      <alignment horizontal="center"/>
    </xf>
    <xf numFmtId="0" fontId="2" fillId="0" borderId="2" xfId="0" applyFont="1" applyBorder="1" applyAlignment="1">
      <alignment horizontal="center"/>
    </xf>
    <xf numFmtId="216" fontId="3" fillId="0" borderId="1" xfId="2" applyNumberFormat="1" applyFont="1" applyBorder="1" applyAlignment="1">
      <alignment horizontal="center"/>
    </xf>
    <xf numFmtId="216" fontId="2" fillId="0" borderId="2" xfId="2" applyNumberFormat="1" applyFont="1" applyBorder="1" applyAlignment="1">
      <alignment horizontal="center"/>
    </xf>
    <xf numFmtId="9" fontId="3" fillId="0" borderId="0" xfId="2" applyFont="1" applyAlignment="1">
      <alignment horizontal="center"/>
    </xf>
    <xf numFmtId="9" fontId="2" fillId="0" borderId="2" xfId="2" applyFont="1" applyBorder="1" applyAlignment="1">
      <alignment horizontal="center"/>
    </xf>
    <xf numFmtId="0" fontId="4" fillId="0" borderId="0" xfId="0" applyFont="1"/>
    <xf numFmtId="0" fontId="5" fillId="0" borderId="0" xfId="0" applyFont="1"/>
    <xf numFmtId="0" fontId="6" fillId="0" borderId="0" xfId="0" applyFont="1"/>
    <xf numFmtId="0" fontId="1" fillId="0" borderId="3" xfId="0" applyFont="1" applyFill="1" applyBorder="1" applyProtection="1">
      <protection locked="0"/>
    </xf>
    <xf numFmtId="0" fontId="24" fillId="0" borderId="3" xfId="0" applyFont="1" applyFill="1" applyBorder="1" applyAlignment="1" applyProtection="1">
      <alignment horizontal="left"/>
      <protection locked="0"/>
    </xf>
    <xf numFmtId="0" fontId="25" fillId="0" borderId="4" xfId="0" applyFont="1" applyFill="1" applyBorder="1" applyProtection="1">
      <protection locked="0"/>
    </xf>
    <xf numFmtId="0" fontId="23" fillId="0" borderId="4" xfId="0" applyFont="1" applyFill="1" applyBorder="1" applyProtection="1">
      <protection locked="0"/>
    </xf>
    <xf numFmtId="0" fontId="23" fillId="0" borderId="5" xfId="0" applyFont="1" applyFill="1" applyBorder="1" applyProtection="1">
      <protection locked="0"/>
    </xf>
    <xf numFmtId="0" fontId="26" fillId="0" borderId="6" xfId="0" applyFont="1" applyFill="1" applyBorder="1" applyProtection="1">
      <protection locked="0"/>
    </xf>
    <xf numFmtId="0" fontId="0" fillId="0" borderId="7" xfId="0" applyFill="1" applyBorder="1" applyProtection="1">
      <protection locked="0"/>
    </xf>
    <xf numFmtId="0" fontId="0" fillId="0" borderId="8" xfId="0" applyFill="1" applyBorder="1" applyProtection="1">
      <protection locked="0"/>
    </xf>
    <xf numFmtId="0" fontId="0" fillId="0" borderId="9" xfId="0" applyFill="1" applyBorder="1" applyProtection="1">
      <protection locked="0"/>
    </xf>
    <xf numFmtId="0" fontId="27" fillId="0" borderId="0" xfId="0" applyFont="1" applyFill="1" applyBorder="1" applyAlignment="1" applyProtection="1">
      <alignment horizontal="center"/>
      <protection locked="0"/>
    </xf>
    <xf numFmtId="0" fontId="27" fillId="0" borderId="0" xfId="0" applyFont="1" applyFill="1" applyBorder="1" applyAlignment="1" applyProtection="1">
      <alignment horizontal="left"/>
      <protection locked="0"/>
    </xf>
    <xf numFmtId="0" fontId="27"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right"/>
      <protection locked="0"/>
    </xf>
    <xf numFmtId="0" fontId="0" fillId="0" borderId="10" xfId="0" applyFill="1" applyBorder="1" applyAlignment="1" applyProtection="1">
      <alignment horizontal="left"/>
      <protection locked="0"/>
    </xf>
    <xf numFmtId="0" fontId="0" fillId="0" borderId="0" xfId="0" applyFill="1" applyBorder="1" applyAlignment="1" applyProtection="1">
      <protection locked="0"/>
    </xf>
    <xf numFmtId="0" fontId="0" fillId="0" borderId="0" xfId="0" applyFill="1" applyBorder="1" applyAlignment="1" applyProtection="1">
      <alignment horizontal="left"/>
      <protection locked="0"/>
    </xf>
    <xf numFmtId="0" fontId="26" fillId="0" borderId="0" xfId="0" applyFont="1" applyFill="1" applyBorder="1" applyAlignment="1" applyProtection="1">
      <alignment horizontal="left" vertical="center"/>
      <protection locked="0"/>
    </xf>
    <xf numFmtId="0" fontId="26" fillId="0" borderId="9" xfId="0" applyFont="1" applyFill="1" applyBorder="1" applyProtection="1">
      <protection locked="0"/>
    </xf>
    <xf numFmtId="0" fontId="26" fillId="0" borderId="0" xfId="0" applyFont="1" applyFill="1" applyBorder="1" applyAlignment="1" applyProtection="1">
      <alignment horizontal="center" vertical="center"/>
      <protection locked="0"/>
    </xf>
    <xf numFmtId="0" fontId="26" fillId="0" borderId="0" xfId="0" applyFont="1" applyFill="1" applyBorder="1" applyAlignment="1" applyProtection="1">
      <protection locked="0"/>
    </xf>
    <xf numFmtId="0" fontId="26" fillId="0" borderId="11" xfId="0" applyFont="1" applyFill="1" applyBorder="1" applyAlignment="1" applyProtection="1">
      <alignment horizontal="left" indent="15"/>
      <protection locked="0"/>
    </xf>
    <xf numFmtId="0" fontId="0" fillId="0" borderId="12" xfId="0" applyFill="1" applyBorder="1" applyProtection="1">
      <protection locked="0"/>
    </xf>
    <xf numFmtId="0" fontId="27" fillId="0" borderId="6" xfId="0" applyFont="1" applyFill="1" applyBorder="1" applyProtection="1">
      <protection locked="0"/>
    </xf>
    <xf numFmtId="0" fontId="26" fillId="0" borderId="0" xfId="0" applyFont="1" applyFill="1" applyBorder="1" applyProtection="1">
      <protection locked="0"/>
    </xf>
    <xf numFmtId="0" fontId="0" fillId="0" borderId="0" xfId="0" applyFill="1" applyBorder="1" applyProtection="1">
      <protection locked="0"/>
    </xf>
    <xf numFmtId="9" fontId="26" fillId="0" borderId="10" xfId="2" applyFont="1" applyFill="1" applyBorder="1" applyProtection="1">
      <protection locked="0"/>
    </xf>
    <xf numFmtId="0" fontId="26" fillId="0" borderId="0" xfId="0" applyFont="1" applyFill="1" applyProtection="1">
      <protection locked="0"/>
    </xf>
    <xf numFmtId="0" fontId="0" fillId="0" borderId="0" xfId="0" applyFill="1" applyProtection="1">
      <protection locked="0"/>
    </xf>
    <xf numFmtId="0" fontId="0" fillId="0" borderId="0" xfId="0" applyFill="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28" fillId="0" borderId="4" xfId="0" applyFont="1" applyFill="1" applyBorder="1" applyProtection="1">
      <protection locked="0"/>
    </xf>
    <xf numFmtId="0" fontId="28" fillId="0" borderId="5" xfId="0" applyFont="1" applyFill="1" applyBorder="1" applyProtection="1">
      <protection locked="0"/>
    </xf>
    <xf numFmtId="0" fontId="29" fillId="0" borderId="3" xfId="0" applyFont="1" applyFill="1" applyBorder="1" applyProtection="1">
      <protection locked="0"/>
    </xf>
    <xf numFmtId="0" fontId="0" fillId="0" borderId="4" xfId="0" applyFill="1" applyBorder="1" applyProtection="1">
      <protection locked="0"/>
    </xf>
    <xf numFmtId="0" fontId="0" fillId="0" borderId="5" xfId="0" applyFill="1" applyBorder="1" applyProtection="1">
      <protection locked="0"/>
    </xf>
    <xf numFmtId="0" fontId="30" fillId="0" borderId="6" xfId="0" applyFont="1" applyFill="1" applyBorder="1" applyProtection="1">
      <protection locked="0"/>
    </xf>
    <xf numFmtId="0" fontId="23" fillId="0" borderId="7" xfId="0" applyFont="1" applyFill="1" applyBorder="1" applyProtection="1">
      <protection locked="0"/>
    </xf>
    <xf numFmtId="1" fontId="31" fillId="0" borderId="7" xfId="0" applyNumberFormat="1" applyFont="1" applyFill="1" applyBorder="1" applyProtection="1">
      <protection locked="0"/>
    </xf>
    <xf numFmtId="0" fontId="23" fillId="0" borderId="8" xfId="0" applyFont="1" applyFill="1" applyBorder="1" applyProtection="1">
      <protection locked="0"/>
    </xf>
    <xf numFmtId="0" fontId="29" fillId="0" borderId="9" xfId="0" applyFont="1" applyFill="1" applyBorder="1" applyProtection="1">
      <protection locked="0"/>
    </xf>
    <xf numFmtId="0" fontId="0" fillId="0" borderId="10" xfId="0" applyFill="1" applyBorder="1" applyProtection="1">
      <protection locked="0"/>
    </xf>
    <xf numFmtId="0" fontId="32" fillId="0" borderId="9" xfId="0" applyFont="1" applyFill="1" applyBorder="1" applyProtection="1">
      <protection locked="0"/>
    </xf>
    <xf numFmtId="0" fontId="26" fillId="0" borderId="10" xfId="0" applyFont="1" applyFill="1" applyBorder="1" applyAlignment="1" applyProtection="1">
      <alignment horizontal="center" vertical="center"/>
      <protection locked="0"/>
    </xf>
    <xf numFmtId="0" fontId="0" fillId="0" borderId="13" xfId="0" applyFill="1" applyBorder="1" applyAlignment="1" applyProtection="1">
      <alignment horizontal="center"/>
      <protection locked="0"/>
    </xf>
    <xf numFmtId="0" fontId="0" fillId="0" borderId="0" xfId="0" applyFill="1" applyBorder="1" applyAlignment="1" applyProtection="1">
      <alignment horizontal="center" vertical="center"/>
      <protection locked="0"/>
    </xf>
    <xf numFmtId="0" fontId="4" fillId="5" borderId="11" xfId="0" applyFont="1" applyFill="1" applyBorder="1" applyProtection="1">
      <protection locked="0"/>
    </xf>
    <xf numFmtId="0" fontId="4" fillId="5" borderId="12" xfId="0" applyFont="1" applyFill="1" applyBorder="1" applyProtection="1">
      <protection locked="0"/>
    </xf>
    <xf numFmtId="0" fontId="4" fillId="5" borderId="12" xfId="0" applyFont="1" applyFill="1" applyBorder="1" applyAlignment="1" applyProtection="1">
      <alignment horizontal="center" vertical="center"/>
      <protection locked="0"/>
    </xf>
    <xf numFmtId="0" fontId="4" fillId="5" borderId="13" xfId="0" applyFont="1" applyFill="1" applyBorder="1" applyProtection="1">
      <protection locked="0"/>
    </xf>
    <xf numFmtId="0" fontId="27" fillId="6" borderId="11" xfId="0" applyFont="1" applyFill="1" applyBorder="1" applyProtection="1">
      <protection locked="0"/>
    </xf>
    <xf numFmtId="0" fontId="27" fillId="6" borderId="12" xfId="0" applyFont="1" applyFill="1" applyBorder="1" applyProtection="1">
      <protection locked="0"/>
    </xf>
    <xf numFmtId="0" fontId="23" fillId="6" borderId="12" xfId="0" applyFont="1" applyFill="1" applyBorder="1" applyAlignment="1" applyProtection="1">
      <alignment horizontal="center" vertical="center"/>
      <protection locked="0"/>
    </xf>
    <xf numFmtId="0" fontId="26" fillId="6" borderId="12" xfId="0" applyFont="1" applyFill="1" applyBorder="1" applyProtection="1">
      <protection locked="0"/>
    </xf>
    <xf numFmtId="0" fontId="27" fillId="6" borderId="13" xfId="0" applyFont="1" applyFill="1" applyBorder="1" applyProtection="1">
      <protection locked="0"/>
    </xf>
    <xf numFmtId="0" fontId="27" fillId="7" borderId="11" xfId="0" applyFont="1" applyFill="1" applyBorder="1" applyProtection="1">
      <protection locked="0"/>
    </xf>
    <xf numFmtId="0" fontId="27" fillId="7" borderId="12" xfId="0" applyFont="1" applyFill="1" applyBorder="1" applyProtection="1">
      <protection locked="0"/>
    </xf>
    <xf numFmtId="0" fontId="23" fillId="7" borderId="12" xfId="0" applyFont="1" applyFill="1" applyBorder="1" applyAlignment="1" applyProtection="1">
      <alignment horizontal="center" vertical="center"/>
      <protection locked="0"/>
    </xf>
    <xf numFmtId="0" fontId="27" fillId="7" borderId="13" xfId="0" applyFont="1" applyFill="1" applyBorder="1" applyProtection="1">
      <protection locked="0"/>
    </xf>
    <xf numFmtId="0" fontId="27" fillId="8" borderId="0" xfId="0" applyFont="1" applyFill="1" applyProtection="1">
      <protection locked="0"/>
    </xf>
    <xf numFmtId="0" fontId="8" fillId="0" borderId="0" xfId="0" applyFont="1"/>
    <xf numFmtId="0" fontId="8" fillId="0" borderId="0" xfId="0" applyFont="1" applyAlignment="1">
      <alignment horizontal="center"/>
    </xf>
    <xf numFmtId="0" fontId="8" fillId="0" borderId="0" xfId="0" applyFont="1" applyFill="1"/>
    <xf numFmtId="15" fontId="8" fillId="0" borderId="0" xfId="0" applyNumberFormat="1" applyFont="1" applyAlignment="1">
      <alignment horizontal="center"/>
    </xf>
    <xf numFmtId="0" fontId="8" fillId="2" borderId="1" xfId="0" applyFont="1" applyFill="1" applyBorder="1" applyAlignment="1">
      <alignment horizontal="center"/>
    </xf>
    <xf numFmtId="0" fontId="8" fillId="3" borderId="1" xfId="0" applyFont="1" applyFill="1" applyBorder="1" applyAlignment="1">
      <alignment horizontal="center"/>
    </xf>
    <xf numFmtId="0" fontId="8" fillId="4" borderId="1" xfId="0" applyFont="1" applyFill="1" applyBorder="1" applyAlignment="1">
      <alignment horizontal="center"/>
    </xf>
    <xf numFmtId="0" fontId="9" fillId="0" borderId="0" xfId="0" applyFont="1" applyBorder="1"/>
    <xf numFmtId="0" fontId="8" fillId="0" borderId="0" xfId="0" applyFont="1" applyBorder="1"/>
    <xf numFmtId="0" fontId="8" fillId="0" borderId="0" xfId="0" applyFont="1" applyBorder="1" applyAlignment="1">
      <alignment horizontal="center"/>
    </xf>
    <xf numFmtId="216" fontId="8" fillId="0" borderId="0" xfId="2" applyNumberFormat="1" applyFont="1" applyBorder="1" applyAlignment="1">
      <alignment horizontal="center"/>
    </xf>
    <xf numFmtId="9" fontId="8" fillId="0" borderId="0" xfId="2" applyFont="1" applyBorder="1" applyAlignment="1">
      <alignment horizontal="center"/>
    </xf>
    <xf numFmtId="9" fontId="9" fillId="0" borderId="0" xfId="2" applyFont="1" applyBorder="1" applyAlignment="1">
      <alignment horizontal="center"/>
    </xf>
    <xf numFmtId="216" fontId="9" fillId="0" borderId="0" xfId="2" applyNumberFormat="1" applyFont="1" applyBorder="1" applyAlignment="1">
      <alignment horizontal="center"/>
    </xf>
    <xf numFmtId="9" fontId="8" fillId="0" borderId="0" xfId="2" applyFont="1" applyAlignment="1">
      <alignment horizontal="center"/>
    </xf>
    <xf numFmtId="201" fontId="8" fillId="0" borderId="0" xfId="1" applyFont="1" applyAlignment="1">
      <alignment horizontal="center"/>
    </xf>
    <xf numFmtId="216" fontId="8" fillId="0" borderId="0" xfId="2" applyNumberFormat="1" applyFont="1" applyAlignment="1">
      <alignment horizontal="center"/>
    </xf>
    <xf numFmtId="0" fontId="14" fillId="0" borderId="0" xfId="0" applyFont="1"/>
    <xf numFmtId="0" fontId="14" fillId="0" borderId="0" xfId="0" applyFont="1" applyBorder="1"/>
    <xf numFmtId="0" fontId="14" fillId="0" borderId="0" xfId="0" applyFont="1" applyAlignment="1">
      <alignment horizontal="center" vertical="center"/>
    </xf>
    <xf numFmtId="216" fontId="14" fillId="0" borderId="0" xfId="2" applyNumberFormat="1" applyFont="1" applyBorder="1" applyAlignment="1">
      <alignment horizontal="center" vertical="center"/>
    </xf>
    <xf numFmtId="201" fontId="14" fillId="0" borderId="0" xfId="1" applyFont="1" applyAlignment="1">
      <alignment horizontal="center" vertical="center"/>
    </xf>
    <xf numFmtId="9" fontId="14" fillId="0" borderId="0" xfId="2" applyFont="1" applyAlignment="1">
      <alignment horizontal="center" vertical="center"/>
    </xf>
    <xf numFmtId="0" fontId="16" fillId="0" borderId="0" xfId="0" applyFont="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center" vertical="center"/>
    </xf>
    <xf numFmtId="0" fontId="16" fillId="0" borderId="0" xfId="0" applyFont="1" applyFill="1" applyAlignment="1">
      <alignment horizontal="center" vertical="center"/>
    </xf>
    <xf numFmtId="0" fontId="18" fillId="0" borderId="14" xfId="0" applyFont="1" applyBorder="1" applyAlignment="1">
      <alignment horizontal="center" vertical="center"/>
    </xf>
    <xf numFmtId="0" fontId="19" fillId="0" borderId="0" xfId="0" applyFont="1" applyAlignment="1">
      <alignment horizontal="center" vertical="center"/>
    </xf>
    <xf numFmtId="0" fontId="16" fillId="0" borderId="0" xfId="0" applyFont="1" applyBorder="1" applyAlignment="1">
      <alignment horizontal="center" vertical="center"/>
    </xf>
    <xf numFmtId="0" fontId="16" fillId="0" borderId="0" xfId="0" applyFont="1" applyAlignment="1">
      <alignment vertical="center"/>
    </xf>
    <xf numFmtId="0" fontId="17" fillId="0" borderId="0" xfId="0" applyFont="1" applyAlignment="1">
      <alignment horizontal="left" vertical="center"/>
    </xf>
    <xf numFmtId="0" fontId="18" fillId="0" borderId="0" xfId="0" applyFont="1" applyAlignment="1">
      <alignment vertical="center"/>
    </xf>
    <xf numFmtId="0" fontId="33" fillId="0" borderId="0" xfId="0" applyFont="1" applyAlignment="1">
      <alignment horizontal="center" vertical="center"/>
    </xf>
    <xf numFmtId="0" fontId="19" fillId="0" borderId="0" xfId="0" applyFont="1" applyAlignment="1">
      <alignment vertical="center"/>
    </xf>
    <xf numFmtId="0" fontId="16" fillId="0" borderId="0" xfId="0" applyFont="1" applyFill="1" applyAlignment="1">
      <alignment vertical="center"/>
    </xf>
    <xf numFmtId="0" fontId="33" fillId="0" borderId="0" xfId="0" applyFont="1" applyFill="1" applyAlignment="1">
      <alignment horizontal="center" vertical="center"/>
    </xf>
    <xf numFmtId="0" fontId="16" fillId="0" borderId="1" xfId="0" applyFont="1" applyBorder="1" applyAlignment="1">
      <alignment horizontal="center" vertical="center"/>
    </xf>
    <xf numFmtId="0" fontId="18" fillId="0" borderId="2" xfId="0" applyFont="1" applyBorder="1" applyAlignment="1">
      <alignment horizontal="center" vertical="center"/>
    </xf>
    <xf numFmtId="0" fontId="20" fillId="0" borderId="0" xfId="0" applyFont="1" applyAlignment="1">
      <alignment horizontal="center" vertical="center"/>
    </xf>
    <xf numFmtId="0" fontId="16" fillId="2" borderId="1" xfId="0" applyFont="1" applyFill="1" applyBorder="1" applyAlignment="1">
      <alignment horizontal="center" vertical="center"/>
    </xf>
    <xf numFmtId="0" fontId="16" fillId="3" borderId="1" xfId="0" applyFont="1" applyFill="1" applyBorder="1" applyAlignment="1">
      <alignment horizontal="center" vertical="center"/>
    </xf>
    <xf numFmtId="0" fontId="16" fillId="4" borderId="1"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21" fillId="0" borderId="0" xfId="0" applyFont="1" applyAlignment="1">
      <alignment vertical="center"/>
    </xf>
    <xf numFmtId="216" fontId="15" fillId="0" borderId="0" xfId="2" applyNumberFormat="1" applyFont="1" applyBorder="1" applyAlignment="1">
      <alignment horizontal="center" vertical="center"/>
    </xf>
    <xf numFmtId="0" fontId="22" fillId="0" borderId="0" xfId="0" applyFont="1" applyAlignment="1">
      <alignment horizontal="right"/>
    </xf>
    <xf numFmtId="0" fontId="11" fillId="0" borderId="0" xfId="0" applyFont="1" applyAlignment="1">
      <alignment horizontal="center"/>
    </xf>
    <xf numFmtId="0" fontId="12" fillId="0" borderId="0" xfId="0" applyFont="1" applyAlignment="1">
      <alignment horizontal="center"/>
    </xf>
    <xf numFmtId="0" fontId="17" fillId="0" borderId="0" xfId="0" applyFont="1" applyAlignment="1">
      <alignment horizontal="center" vertical="center"/>
    </xf>
    <xf numFmtId="0" fontId="13" fillId="0" borderId="0" xfId="0" applyFont="1" applyAlignment="1">
      <alignment horizontal="center"/>
    </xf>
    <xf numFmtId="0" fontId="13" fillId="0" borderId="0" xfId="0" applyFont="1" applyBorder="1" applyAlignment="1">
      <alignment horizontal="center"/>
    </xf>
    <xf numFmtId="0" fontId="10" fillId="0" borderId="0" xfId="0" applyFont="1" applyBorder="1" applyAlignment="1">
      <alignment horizontal="center"/>
    </xf>
    <xf numFmtId="0" fontId="10" fillId="0" borderId="0" xfId="0" applyFont="1" applyAlignment="1">
      <alignment horizontal="center"/>
    </xf>
    <xf numFmtId="0" fontId="16" fillId="2" borderId="22" xfId="0" applyFont="1" applyFill="1" applyBorder="1" applyAlignment="1">
      <alignment horizontal="center" vertical="center"/>
    </xf>
    <xf numFmtId="0" fontId="16" fillId="3" borderId="22" xfId="0" applyFont="1" applyFill="1" applyBorder="1" applyAlignment="1">
      <alignment horizontal="center" vertical="center"/>
    </xf>
    <xf numFmtId="0" fontId="16" fillId="4" borderId="22" xfId="0" applyFont="1" applyFill="1" applyBorder="1" applyAlignment="1">
      <alignment horizontal="center" vertical="center"/>
    </xf>
    <xf numFmtId="0" fontId="16" fillId="0" borderId="0" xfId="0" applyFont="1" applyAlignment="1">
      <alignment horizontal="center" vertical="center"/>
    </xf>
    <xf numFmtId="0" fontId="18"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8" fillId="0" borderId="20" xfId="0" applyFont="1" applyBorder="1" applyAlignment="1">
      <alignment horizontal="center" vertical="center"/>
    </xf>
    <xf numFmtId="0" fontId="16" fillId="0" borderId="0" xfId="0" applyFont="1" applyAlignment="1">
      <alignment horizontal="left" vertical="center"/>
    </xf>
    <xf numFmtId="0" fontId="32" fillId="0" borderId="11" xfId="0" applyFont="1" applyFill="1" applyBorder="1" applyAlignment="1" applyProtection="1">
      <alignment horizontal="left" vertical="top" wrapText="1"/>
      <protection locked="0"/>
    </xf>
    <xf numFmtId="0" fontId="32" fillId="0" borderId="12" xfId="0" applyFont="1" applyFill="1" applyBorder="1" applyAlignment="1" applyProtection="1">
      <alignment horizontal="left" vertical="top"/>
      <protection locked="0"/>
    </xf>
    <xf numFmtId="0" fontId="32" fillId="0" borderId="13" xfId="0" applyFont="1" applyFill="1" applyBorder="1" applyAlignment="1" applyProtection="1">
      <alignment horizontal="left" vertical="top"/>
      <protection locked="0"/>
    </xf>
    <xf numFmtId="0" fontId="22" fillId="0" borderId="0" xfId="0" applyFont="1" applyAlignment="1">
      <alignment horizontal="left" wrapText="1"/>
    </xf>
    <xf numFmtId="0" fontId="22" fillId="0" borderId="0" xfId="0" applyFont="1" applyAlignment="1">
      <alignment horizontal="left"/>
    </xf>
  </cellXfs>
  <cellStyles count="3">
    <cellStyle name="Milliers" xfId="1" builtinId="3"/>
    <cellStyle name="Normal" xfId="0" builtinId="0"/>
    <cellStyle name="Pourcentag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E18" sqref="E18"/>
    </sheetView>
  </sheetViews>
  <sheetFormatPr baseColWidth="10" defaultColWidth="9.1640625" defaultRowHeight="13"/>
  <cols>
    <col min="1" max="2" width="9.1640625" customWidth="1"/>
    <col min="3" max="3" width="42.5" customWidth="1"/>
    <col min="4" max="4" width="20.33203125" customWidth="1"/>
    <col min="5" max="5" width="15" customWidth="1"/>
    <col min="6" max="6" width="17.6640625" customWidth="1"/>
    <col min="7" max="7" width="62.83203125" customWidth="1"/>
  </cols>
  <sheetData>
    <row r="1" spans="1:10">
      <c r="A1" s="12" t="s">
        <v>70</v>
      </c>
      <c r="B1" s="12"/>
      <c r="C1" s="12"/>
      <c r="D1" s="12"/>
    </row>
    <row r="3" spans="1:10">
      <c r="D3" s="11" t="s">
        <v>71</v>
      </c>
      <c r="E3" s="11" t="s">
        <v>72</v>
      </c>
      <c r="F3" s="11" t="s">
        <v>73</v>
      </c>
    </row>
    <row r="5" spans="1:10" s="2" customFormat="1" ht="18">
      <c r="A5" s="1" t="s">
        <v>54</v>
      </c>
      <c r="D5" s="4"/>
      <c r="E5" s="4"/>
      <c r="J5" s="3"/>
    </row>
    <row r="6" spans="1:10" s="2" customFormat="1" ht="18">
      <c r="A6" s="2" t="s">
        <v>61</v>
      </c>
      <c r="D6" s="5">
        <v>78</v>
      </c>
      <c r="E6" s="5">
        <v>76</v>
      </c>
      <c r="F6" s="5">
        <v>76</v>
      </c>
      <c r="J6" s="3"/>
    </row>
    <row r="7" spans="1:10" s="2" customFormat="1" ht="18">
      <c r="A7" s="2" t="s">
        <v>62</v>
      </c>
      <c r="D7" s="5">
        <v>60</v>
      </c>
      <c r="E7" s="5">
        <f>'Rating Questionaire'!E316</f>
        <v>0</v>
      </c>
      <c r="F7" s="5">
        <v>52</v>
      </c>
      <c r="G7" s="2" t="s">
        <v>74</v>
      </c>
      <c r="J7" s="3"/>
    </row>
    <row r="8" spans="1:10" s="2" customFormat="1" ht="18">
      <c r="A8" s="2" t="s">
        <v>63</v>
      </c>
      <c r="D8" s="5">
        <v>62</v>
      </c>
      <c r="E8" s="5">
        <f>'Rating Questionaire'!E317</f>
        <v>0</v>
      </c>
      <c r="F8" s="5">
        <v>59</v>
      </c>
      <c r="J8" s="3"/>
    </row>
    <row r="9" spans="1:10" s="2" customFormat="1" ht="18">
      <c r="D9" s="4"/>
      <c r="E9" s="4"/>
      <c r="F9" s="4"/>
      <c r="J9" s="3"/>
    </row>
    <row r="10" spans="1:10" s="2" customFormat="1" ht="19" thickBot="1">
      <c r="A10" s="1" t="s">
        <v>50</v>
      </c>
      <c r="C10" s="1"/>
      <c r="D10" s="6">
        <v>200</v>
      </c>
      <c r="E10" s="6">
        <f>SUM(E6:E8)</f>
        <v>76</v>
      </c>
      <c r="F10" s="6">
        <f>SUM(F6:F8)</f>
        <v>187</v>
      </c>
      <c r="J10" s="3"/>
    </row>
    <row r="11" spans="1:10" s="2" customFormat="1" ht="19" thickTop="1">
      <c r="A11" s="1"/>
      <c r="D11" s="4"/>
      <c r="E11" s="4"/>
      <c r="J11" s="3"/>
    </row>
    <row r="12" spans="1:10" s="2" customFormat="1" ht="18">
      <c r="D12" s="4"/>
      <c r="E12" s="4"/>
      <c r="J12" s="3"/>
    </row>
    <row r="13" spans="1:10" s="2" customFormat="1" ht="18">
      <c r="A13" s="1" t="s">
        <v>55</v>
      </c>
      <c r="D13" s="4"/>
      <c r="E13" s="4"/>
      <c r="J13" s="3"/>
    </row>
    <row r="14" spans="1:10" s="2" customFormat="1" ht="18">
      <c r="A14" s="2" t="s">
        <v>3</v>
      </c>
      <c r="D14" s="7">
        <v>0.46153846153846151</v>
      </c>
      <c r="E14" s="7">
        <f>'Rating Questionaire'!E323</f>
        <v>0</v>
      </c>
      <c r="F14" s="7">
        <v>0.45</v>
      </c>
      <c r="J14" s="3"/>
    </row>
    <row r="15" spans="1:10" s="2" customFormat="1" ht="18">
      <c r="A15" s="2" t="s">
        <v>27</v>
      </c>
      <c r="D15" s="7">
        <v>0.35502958579881655</v>
      </c>
      <c r="E15" s="7">
        <f>'Rating Questionaire'!E324</f>
        <v>0</v>
      </c>
      <c r="F15" s="7">
        <v>0.308</v>
      </c>
      <c r="J15" s="3"/>
    </row>
    <row r="16" spans="1:10" s="2" customFormat="1" ht="18">
      <c r="A16" s="2" t="s">
        <v>40</v>
      </c>
      <c r="D16" s="7">
        <v>0.18343195266272189</v>
      </c>
      <c r="E16" s="7">
        <f>'Rating Questionaire'!E325</f>
        <v>0</v>
      </c>
      <c r="F16" s="7">
        <v>0.17499999999999999</v>
      </c>
      <c r="J16" s="3"/>
    </row>
    <row r="17" spans="1:10" s="2" customFormat="1" ht="18">
      <c r="D17" s="9"/>
      <c r="E17" s="4"/>
      <c r="J17" s="3"/>
    </row>
    <row r="18" spans="1:10" s="2" customFormat="1" ht="19" thickBot="1">
      <c r="A18" s="1" t="s">
        <v>57</v>
      </c>
      <c r="C18" s="1"/>
      <c r="D18" s="10">
        <v>1</v>
      </c>
      <c r="E18" s="8">
        <f>SUM(E14:E16)</f>
        <v>0</v>
      </c>
      <c r="F18" s="8">
        <f>SUM(F14:F16)</f>
        <v>0.93300000000000005</v>
      </c>
      <c r="J18" s="3"/>
    </row>
    <row r="19" spans="1:10" ht="14" thickTop="1"/>
    <row r="21" spans="1:10">
      <c r="A21" s="13" t="s">
        <v>75</v>
      </c>
      <c r="B21" s="13"/>
      <c r="C21" s="13"/>
      <c r="D21" s="13"/>
    </row>
    <row r="22" spans="1:10">
      <c r="A22" s="13" t="s">
        <v>76</v>
      </c>
      <c r="B22" s="13"/>
      <c r="C22" s="13"/>
      <c r="D22" s="13"/>
    </row>
    <row r="23" spans="1:10">
      <c r="A23" s="13"/>
      <c r="B23" s="13"/>
      <c r="C23" s="13"/>
      <c r="D23" s="13"/>
    </row>
    <row r="24" spans="1:10">
      <c r="A24" s="13" t="s">
        <v>78</v>
      </c>
      <c r="B24" s="13"/>
      <c r="C24" s="13"/>
      <c r="D24" s="13"/>
    </row>
    <row r="25" spans="1:10">
      <c r="A25" s="13"/>
      <c r="B25" s="13"/>
      <c r="C25" s="13"/>
      <c r="D25" s="13"/>
    </row>
    <row r="26" spans="1:10">
      <c r="A26" s="13" t="s">
        <v>77</v>
      </c>
      <c r="B26" s="13"/>
      <c r="C26" s="13"/>
      <c r="D26" s="13"/>
    </row>
  </sheetData>
  <phoneticPr fontId="0" type="noConversion"/>
  <pageMargins left="0.75" right="0.75" top="1" bottom="1" header="0.5" footer="0.5"/>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3"/>
  <sheetViews>
    <sheetView tabSelected="1" view="pageBreakPreview" topLeftCell="A118" zoomScale="38" zoomScaleNormal="100" zoomScaleSheetLayoutView="38" zoomScalePageLayoutView="50" workbookViewId="0">
      <selection activeCell="A19" sqref="A19:B19"/>
    </sheetView>
  </sheetViews>
  <sheetFormatPr baseColWidth="10" defaultColWidth="9.1640625" defaultRowHeight="33"/>
  <cols>
    <col min="1" max="1" width="10.33203125" style="133" customWidth="1"/>
    <col min="2" max="2" width="196" style="90" customWidth="1"/>
    <col min="3" max="3" width="18.6640625" style="73" customWidth="1"/>
    <col min="4" max="4" width="36" style="74" customWidth="1"/>
    <col min="5" max="5" width="36.33203125" style="74" customWidth="1"/>
    <col min="6" max="6" width="21.83203125" style="92" customWidth="1"/>
    <col min="7" max="7" width="19.83203125" style="73" customWidth="1"/>
    <col min="8" max="8" width="20" style="73" customWidth="1"/>
    <col min="9" max="9" width="19" style="73" customWidth="1"/>
    <col min="10" max="16384" width="9.1640625" style="73"/>
  </cols>
  <sheetData>
    <row r="1" spans="1:9" ht="112" customHeight="1">
      <c r="A1" s="146" t="s">
        <v>322</v>
      </c>
      <c r="B1" s="147"/>
      <c r="H1" s="90"/>
      <c r="I1" s="126" t="s">
        <v>64</v>
      </c>
    </row>
    <row r="2" spans="1:9">
      <c r="A2" s="127"/>
    </row>
    <row r="3" spans="1:9" ht="61" customHeight="1">
      <c r="A3" s="140" t="s">
        <v>111</v>
      </c>
      <c r="B3" s="140"/>
    </row>
    <row r="4" spans="1:9">
      <c r="A4" s="140" t="s">
        <v>66</v>
      </c>
      <c r="B4" s="140"/>
    </row>
    <row r="5" spans="1:9">
      <c r="A5" s="140" t="s">
        <v>69</v>
      </c>
      <c r="B5" s="140"/>
      <c r="D5" s="76"/>
    </row>
    <row r="6" spans="1:9">
      <c r="A6" s="139" t="s">
        <v>112</v>
      </c>
      <c r="B6" s="139"/>
    </row>
    <row r="7" spans="1:9">
      <c r="A7" s="139" t="s">
        <v>113</v>
      </c>
      <c r="B7" s="139"/>
    </row>
    <row r="8" spans="1:9">
      <c r="A8" s="139" t="s">
        <v>67</v>
      </c>
      <c r="B8" s="139"/>
    </row>
    <row r="9" spans="1:9">
      <c r="A9" s="139" t="s">
        <v>68</v>
      </c>
      <c r="B9" s="139"/>
    </row>
    <row r="10" spans="1:9">
      <c r="A10" s="140" t="s">
        <v>114</v>
      </c>
      <c r="B10" s="140"/>
    </row>
    <row r="11" spans="1:9">
      <c r="A11" s="140" t="s">
        <v>58</v>
      </c>
      <c r="B11" s="140"/>
      <c r="D11" s="77">
        <v>2</v>
      </c>
    </row>
    <row r="12" spans="1:9">
      <c r="A12" s="140" t="s">
        <v>59</v>
      </c>
      <c r="B12" s="140"/>
      <c r="D12" s="78">
        <v>1</v>
      </c>
    </row>
    <row r="13" spans="1:9">
      <c r="A13" s="140" t="s">
        <v>60</v>
      </c>
      <c r="B13" s="140"/>
      <c r="D13" s="79">
        <v>0</v>
      </c>
    </row>
    <row r="14" spans="1:9">
      <c r="A14" s="128"/>
    </row>
    <row r="15" spans="1:9">
      <c r="A15" s="128"/>
    </row>
    <row r="16" spans="1:9" ht="45" customHeight="1">
      <c r="A16" s="138" t="s">
        <v>0</v>
      </c>
      <c r="B16" s="138"/>
      <c r="C16" s="103"/>
      <c r="D16" s="141" t="s">
        <v>14</v>
      </c>
      <c r="E16" s="141"/>
      <c r="F16" s="96"/>
      <c r="G16" s="103"/>
      <c r="H16" s="103"/>
      <c r="I16" s="103"/>
    </row>
    <row r="17" spans="1:9" ht="45" customHeight="1">
      <c r="A17" s="129"/>
      <c r="B17" s="104"/>
      <c r="C17" s="104"/>
      <c r="D17" s="112" t="s">
        <v>1</v>
      </c>
      <c r="E17" s="112" t="s">
        <v>2</v>
      </c>
      <c r="F17" s="96"/>
      <c r="G17" s="113" t="s">
        <v>51</v>
      </c>
      <c r="H17" s="114" t="s">
        <v>52</v>
      </c>
      <c r="I17" s="115" t="s">
        <v>53</v>
      </c>
    </row>
    <row r="18" spans="1:9" ht="45" customHeight="1">
      <c r="A18" s="96"/>
      <c r="B18" s="103"/>
      <c r="C18" s="103"/>
      <c r="D18" s="96"/>
      <c r="E18" s="96"/>
      <c r="F18" s="96"/>
      <c r="G18" s="103"/>
      <c r="H18" s="103"/>
      <c r="I18" s="103"/>
    </row>
    <row r="19" spans="1:9" ht="45" customHeight="1" thickBot="1">
      <c r="A19" s="138" t="s">
        <v>3</v>
      </c>
      <c r="B19" s="138"/>
      <c r="C19" s="103"/>
      <c r="D19" s="100">
        <f>D35+D50+D65+D90+D109+D128</f>
        <v>78</v>
      </c>
      <c r="E19" s="100">
        <f>E35+E50+E65+E90+E109+E128</f>
        <v>0</v>
      </c>
      <c r="F19" s="97"/>
      <c r="G19" s="103"/>
      <c r="H19" s="103"/>
      <c r="I19" s="103"/>
    </row>
    <row r="20" spans="1:9" ht="45" customHeight="1" thickTop="1">
      <c r="A20" s="96"/>
      <c r="B20" s="103"/>
      <c r="C20" s="103"/>
      <c r="D20" s="96"/>
      <c r="E20" s="96"/>
      <c r="F20" s="96"/>
      <c r="G20" s="103"/>
      <c r="H20" s="103"/>
      <c r="I20" s="103"/>
    </row>
    <row r="21" spans="1:9" ht="45" customHeight="1">
      <c r="A21" s="96"/>
      <c r="B21" s="105" t="s">
        <v>4</v>
      </c>
      <c r="C21" s="103"/>
      <c r="D21" s="96"/>
      <c r="E21" s="96"/>
      <c r="F21" s="96"/>
      <c r="G21" s="103"/>
      <c r="H21" s="103"/>
      <c r="I21" s="103"/>
    </row>
    <row r="22" spans="1:9" ht="45" customHeight="1">
      <c r="A22" s="96">
        <v>1</v>
      </c>
      <c r="B22" s="103" t="s">
        <v>115</v>
      </c>
      <c r="C22" s="103"/>
      <c r="D22" s="96"/>
      <c r="E22" s="96"/>
      <c r="F22" s="96"/>
      <c r="G22" s="103"/>
      <c r="H22" s="103"/>
      <c r="I22" s="103"/>
    </row>
    <row r="23" spans="1:9" ht="45" customHeight="1">
      <c r="A23" s="96"/>
      <c r="B23" s="103" t="s">
        <v>6</v>
      </c>
      <c r="C23" s="103"/>
      <c r="D23" s="96">
        <v>2</v>
      </c>
      <c r="E23" s="106"/>
      <c r="F23" s="96"/>
      <c r="G23" s="113"/>
      <c r="H23" s="114"/>
      <c r="I23" s="115"/>
    </row>
    <row r="24" spans="1:9" ht="45" customHeight="1">
      <c r="A24" s="96">
        <v>2</v>
      </c>
      <c r="B24" s="103" t="s">
        <v>79</v>
      </c>
      <c r="C24" s="103"/>
      <c r="D24" s="96"/>
      <c r="E24" s="106"/>
      <c r="F24" s="96"/>
      <c r="G24" s="103"/>
      <c r="H24" s="103"/>
      <c r="I24" s="103"/>
    </row>
    <row r="25" spans="1:9" ht="45" customHeight="1">
      <c r="A25" s="96"/>
      <c r="B25" s="103" t="s">
        <v>5</v>
      </c>
      <c r="C25" s="103"/>
      <c r="D25" s="96">
        <v>2</v>
      </c>
      <c r="E25" s="106"/>
      <c r="F25" s="96"/>
      <c r="G25" s="113"/>
      <c r="H25" s="114"/>
      <c r="I25" s="115"/>
    </row>
    <row r="26" spans="1:9" ht="45" customHeight="1">
      <c r="A26" s="96">
        <v>3</v>
      </c>
      <c r="B26" s="103" t="s">
        <v>7</v>
      </c>
      <c r="C26" s="103"/>
      <c r="D26" s="96"/>
      <c r="E26" s="106"/>
      <c r="F26" s="96"/>
      <c r="G26" s="103"/>
      <c r="H26" s="103"/>
      <c r="I26" s="103"/>
    </row>
    <row r="27" spans="1:9" ht="45" customHeight="1">
      <c r="A27" s="96"/>
      <c r="B27" s="103" t="s">
        <v>8</v>
      </c>
      <c r="C27" s="103"/>
      <c r="D27" s="96">
        <v>2</v>
      </c>
      <c r="E27" s="106"/>
      <c r="F27" s="96"/>
      <c r="G27" s="113"/>
      <c r="H27" s="114" t="s">
        <v>65</v>
      </c>
      <c r="I27" s="115"/>
    </row>
    <row r="28" spans="1:9" ht="45" customHeight="1">
      <c r="A28" s="96">
        <v>4</v>
      </c>
      <c r="B28" s="103" t="s">
        <v>116</v>
      </c>
      <c r="C28" s="103"/>
      <c r="D28" s="96"/>
      <c r="E28" s="106"/>
      <c r="F28" s="96"/>
      <c r="G28" s="103"/>
      <c r="H28" s="103"/>
      <c r="I28" s="103"/>
    </row>
    <row r="29" spans="1:9" ht="45" customHeight="1">
      <c r="A29" s="96"/>
      <c r="B29" s="103" t="s">
        <v>117</v>
      </c>
      <c r="C29" s="103"/>
      <c r="D29" s="96">
        <v>2</v>
      </c>
      <c r="E29" s="106"/>
      <c r="F29" s="96"/>
      <c r="G29" s="113"/>
      <c r="H29" s="114"/>
      <c r="I29" s="115"/>
    </row>
    <row r="30" spans="1:9" ht="45" customHeight="1">
      <c r="A30" s="96">
        <v>5</v>
      </c>
      <c r="B30" s="103" t="s">
        <v>118</v>
      </c>
      <c r="C30" s="103"/>
      <c r="D30" s="96"/>
      <c r="E30" s="106"/>
      <c r="F30" s="96"/>
      <c r="G30" s="103"/>
      <c r="H30" s="103"/>
      <c r="I30" s="103"/>
    </row>
    <row r="31" spans="1:9" ht="45" customHeight="1">
      <c r="A31" s="96"/>
      <c r="B31" s="103" t="s">
        <v>9</v>
      </c>
      <c r="C31" s="103"/>
      <c r="D31" s="96">
        <v>2</v>
      </c>
      <c r="E31" s="106"/>
      <c r="F31" s="96"/>
      <c r="G31" s="113"/>
      <c r="H31" s="114"/>
      <c r="I31" s="115" t="s">
        <v>65</v>
      </c>
    </row>
    <row r="32" spans="1:9" ht="45" customHeight="1">
      <c r="A32" s="96">
        <v>6</v>
      </c>
      <c r="B32" s="103" t="s">
        <v>119</v>
      </c>
      <c r="C32" s="103"/>
      <c r="D32" s="96"/>
      <c r="E32" s="106"/>
      <c r="F32" s="96"/>
      <c r="G32" s="103"/>
      <c r="H32" s="103"/>
      <c r="I32" s="103"/>
    </row>
    <row r="33" spans="1:9" ht="45" customHeight="1">
      <c r="A33" s="96"/>
      <c r="B33" s="103" t="s">
        <v>120</v>
      </c>
      <c r="C33" s="103"/>
      <c r="D33" s="96">
        <v>2</v>
      </c>
      <c r="E33" s="106"/>
      <c r="F33" s="96"/>
      <c r="G33" s="113"/>
      <c r="H33" s="114"/>
      <c r="I33" s="115" t="s">
        <v>65</v>
      </c>
    </row>
    <row r="34" spans="1:9" ht="45" customHeight="1">
      <c r="A34" s="96"/>
      <c r="B34" s="103" t="s">
        <v>121</v>
      </c>
      <c r="C34" s="103"/>
      <c r="D34" s="96"/>
      <c r="E34" s="106"/>
      <c r="F34" s="96"/>
      <c r="G34" s="113"/>
      <c r="H34" s="114"/>
      <c r="I34" s="115" t="s">
        <v>65</v>
      </c>
    </row>
    <row r="35" spans="1:9" ht="45" customHeight="1">
      <c r="A35" s="96"/>
      <c r="B35" s="105" t="s">
        <v>10</v>
      </c>
      <c r="C35" s="103"/>
      <c r="D35" s="98">
        <f>SUM(D22:D33)</f>
        <v>12</v>
      </c>
      <c r="E35" s="98">
        <f>SUM(E22:E33)</f>
        <v>0</v>
      </c>
      <c r="F35" s="98"/>
      <c r="G35" s="113"/>
      <c r="H35" s="114"/>
      <c r="I35" s="115" t="s">
        <v>65</v>
      </c>
    </row>
    <row r="36" spans="1:9" ht="45" customHeight="1">
      <c r="A36" s="96"/>
      <c r="B36" s="103"/>
      <c r="C36" s="103"/>
      <c r="D36" s="96"/>
      <c r="E36" s="96"/>
      <c r="F36" s="96"/>
      <c r="G36" s="103"/>
      <c r="H36" s="103"/>
      <c r="I36" s="103"/>
    </row>
    <row r="37" spans="1:9" ht="45" customHeight="1">
      <c r="A37" s="96"/>
      <c r="B37" s="105" t="s">
        <v>11</v>
      </c>
      <c r="C37" s="103"/>
      <c r="D37" s="96"/>
      <c r="E37" s="96"/>
      <c r="F37" s="96"/>
      <c r="G37" s="103"/>
      <c r="H37" s="103"/>
      <c r="I37" s="103"/>
    </row>
    <row r="38" spans="1:9" ht="45" customHeight="1">
      <c r="A38" s="96">
        <v>7</v>
      </c>
      <c r="B38" s="103" t="s">
        <v>122</v>
      </c>
      <c r="C38" s="103"/>
      <c r="D38" s="96"/>
      <c r="E38" s="96"/>
      <c r="F38" s="96"/>
      <c r="G38" s="103"/>
      <c r="H38" s="103"/>
      <c r="I38" s="103"/>
    </row>
    <row r="39" spans="1:9" ht="45" customHeight="1">
      <c r="A39" s="96"/>
      <c r="B39" s="103" t="s">
        <v>123</v>
      </c>
      <c r="C39" s="103"/>
      <c r="D39" s="96">
        <v>2</v>
      </c>
      <c r="E39" s="106"/>
      <c r="F39" s="96"/>
      <c r="G39" s="113"/>
      <c r="H39" s="114"/>
      <c r="I39" s="115"/>
    </row>
    <row r="40" spans="1:9" ht="45" customHeight="1">
      <c r="A40" s="96">
        <v>8</v>
      </c>
      <c r="B40" s="103" t="s">
        <v>124</v>
      </c>
      <c r="C40" s="103"/>
      <c r="D40" s="96"/>
      <c r="E40" s="106"/>
      <c r="F40" s="96"/>
      <c r="G40" s="103"/>
      <c r="H40" s="103"/>
      <c r="I40" s="103"/>
    </row>
    <row r="41" spans="1:9" ht="45" customHeight="1">
      <c r="A41" s="96"/>
      <c r="B41" s="103" t="s">
        <v>125</v>
      </c>
      <c r="C41" s="103"/>
      <c r="D41" s="96">
        <v>2</v>
      </c>
      <c r="E41" s="106"/>
      <c r="F41" s="96"/>
      <c r="G41" s="113"/>
      <c r="H41" s="114"/>
      <c r="I41" s="115"/>
    </row>
    <row r="42" spans="1:9" ht="45" customHeight="1">
      <c r="A42" s="96">
        <v>9</v>
      </c>
      <c r="B42" s="103" t="s">
        <v>126</v>
      </c>
      <c r="C42" s="103"/>
      <c r="D42" s="96"/>
      <c r="E42" s="106"/>
      <c r="F42" s="96"/>
      <c r="G42" s="103"/>
      <c r="H42" s="103"/>
      <c r="I42" s="103"/>
    </row>
    <row r="43" spans="1:9" ht="45" customHeight="1">
      <c r="A43" s="96"/>
      <c r="B43" s="103" t="s">
        <v>127</v>
      </c>
      <c r="C43" s="103"/>
      <c r="D43" s="96">
        <v>2</v>
      </c>
      <c r="E43" s="106"/>
      <c r="F43" s="96"/>
      <c r="G43" s="113"/>
      <c r="H43" s="114"/>
      <c r="I43" s="115"/>
    </row>
    <row r="44" spans="1:9" ht="45" customHeight="1">
      <c r="A44" s="96">
        <v>10</v>
      </c>
      <c r="B44" s="103" t="s">
        <v>129</v>
      </c>
      <c r="C44" s="103"/>
      <c r="D44" s="96"/>
      <c r="E44" s="106"/>
      <c r="F44" s="96"/>
      <c r="G44" s="103"/>
      <c r="H44" s="103"/>
      <c r="I44" s="103"/>
    </row>
    <row r="45" spans="1:9" ht="45" customHeight="1">
      <c r="A45" s="96"/>
      <c r="B45" s="103" t="s">
        <v>128</v>
      </c>
      <c r="C45" s="103"/>
      <c r="D45" s="96">
        <v>2</v>
      </c>
      <c r="E45" s="106"/>
      <c r="F45" s="96"/>
      <c r="G45" s="113"/>
      <c r="H45" s="114"/>
      <c r="I45" s="115"/>
    </row>
    <row r="46" spans="1:9" ht="45" customHeight="1">
      <c r="A46" s="96">
        <v>11</v>
      </c>
      <c r="B46" s="103" t="s">
        <v>130</v>
      </c>
      <c r="C46" s="103"/>
      <c r="D46" s="96"/>
      <c r="E46" s="106"/>
      <c r="F46" s="96"/>
      <c r="G46" s="103"/>
      <c r="H46" s="103"/>
      <c r="I46" s="103"/>
    </row>
    <row r="47" spans="1:9" ht="45" customHeight="1">
      <c r="A47" s="96"/>
      <c r="B47" s="103" t="s">
        <v>131</v>
      </c>
      <c r="C47" s="103"/>
      <c r="D47" s="96">
        <v>2</v>
      </c>
      <c r="E47" s="106"/>
      <c r="F47" s="96"/>
      <c r="G47" s="113"/>
      <c r="H47" s="114"/>
      <c r="I47" s="115"/>
    </row>
    <row r="48" spans="1:9" ht="45" customHeight="1">
      <c r="A48" s="96">
        <v>12</v>
      </c>
      <c r="B48" s="103" t="s">
        <v>132</v>
      </c>
      <c r="C48" s="103"/>
      <c r="D48" s="96"/>
      <c r="E48" s="106"/>
      <c r="F48" s="96"/>
      <c r="G48" s="103"/>
      <c r="H48" s="103"/>
      <c r="I48" s="103"/>
    </row>
    <row r="49" spans="1:9" ht="45" customHeight="1">
      <c r="A49" s="96"/>
      <c r="B49" s="103" t="s">
        <v>12</v>
      </c>
      <c r="C49" s="103"/>
      <c r="D49" s="96">
        <v>2</v>
      </c>
      <c r="E49" s="106"/>
      <c r="F49" s="96"/>
      <c r="G49" s="113"/>
      <c r="H49" s="114"/>
      <c r="I49" s="115"/>
    </row>
    <row r="50" spans="1:9" ht="45" customHeight="1">
      <c r="A50" s="138" t="s">
        <v>13</v>
      </c>
      <c r="B50" s="138"/>
      <c r="C50" s="103"/>
      <c r="D50" s="98">
        <f>SUM(D38:D49)</f>
        <v>12</v>
      </c>
      <c r="E50" s="98">
        <f>SUM(E38:E49)</f>
        <v>0</v>
      </c>
      <c r="F50" s="98"/>
      <c r="G50" s="103"/>
      <c r="H50" s="103"/>
      <c r="I50" s="103"/>
    </row>
    <row r="51" spans="1:9" ht="45" customHeight="1">
      <c r="A51" s="98"/>
      <c r="B51" s="105"/>
      <c r="C51" s="103"/>
      <c r="D51" s="98"/>
      <c r="E51" s="98"/>
      <c r="F51" s="98"/>
      <c r="G51" s="103"/>
      <c r="H51" s="103"/>
      <c r="I51" s="103"/>
    </row>
    <row r="52" spans="1:9" ht="45" customHeight="1">
      <c r="A52" s="96"/>
      <c r="B52" s="103"/>
      <c r="C52" s="103"/>
      <c r="D52" s="96"/>
      <c r="E52" s="96"/>
      <c r="F52" s="96"/>
      <c r="G52" s="103"/>
      <c r="H52" s="103"/>
      <c r="I52" s="103"/>
    </row>
    <row r="53" spans="1:9" ht="45" customHeight="1">
      <c r="A53" s="96"/>
      <c r="B53" s="107" t="s">
        <v>133</v>
      </c>
      <c r="C53" s="103"/>
      <c r="D53" s="96"/>
      <c r="E53" s="96"/>
      <c r="F53" s="96"/>
      <c r="G53" s="103"/>
      <c r="H53" s="103"/>
      <c r="I53" s="103"/>
    </row>
    <row r="54" spans="1:9" ht="45" customHeight="1">
      <c r="A54" s="96">
        <v>13</v>
      </c>
      <c r="B54" s="103" t="s">
        <v>134</v>
      </c>
      <c r="C54" s="103"/>
      <c r="D54" s="96"/>
      <c r="E54" s="96"/>
      <c r="F54" s="96"/>
      <c r="G54" s="103"/>
      <c r="H54" s="103"/>
      <c r="I54" s="103"/>
    </row>
    <row r="55" spans="1:9" ht="45" customHeight="1">
      <c r="A55" s="96"/>
      <c r="B55" s="103" t="s">
        <v>135</v>
      </c>
      <c r="C55" s="103"/>
      <c r="D55" s="96">
        <v>2</v>
      </c>
      <c r="E55" s="106"/>
      <c r="F55" s="96"/>
      <c r="G55" s="113"/>
      <c r="H55" s="114"/>
      <c r="I55" s="115"/>
    </row>
    <row r="56" spans="1:9" ht="45" customHeight="1">
      <c r="A56" s="96">
        <v>14</v>
      </c>
      <c r="B56" s="103" t="s">
        <v>15</v>
      </c>
      <c r="C56" s="103"/>
      <c r="D56" s="96"/>
      <c r="E56" s="106"/>
      <c r="F56" s="96"/>
      <c r="G56" s="103"/>
      <c r="H56" s="103"/>
      <c r="I56" s="103"/>
    </row>
    <row r="57" spans="1:9" ht="45" customHeight="1">
      <c r="A57" s="96"/>
      <c r="B57" s="103" t="s">
        <v>16</v>
      </c>
      <c r="C57" s="103"/>
      <c r="D57" s="96">
        <v>2</v>
      </c>
      <c r="E57" s="106"/>
      <c r="F57" s="96"/>
      <c r="G57" s="113"/>
      <c r="H57" s="114"/>
      <c r="I57" s="115"/>
    </row>
    <row r="58" spans="1:9" ht="45" customHeight="1">
      <c r="A58" s="96">
        <v>15</v>
      </c>
      <c r="B58" s="103" t="s">
        <v>136</v>
      </c>
      <c r="C58" s="103"/>
      <c r="D58" s="96"/>
      <c r="E58" s="106"/>
      <c r="F58" s="96"/>
      <c r="G58" s="103"/>
      <c r="H58" s="103"/>
      <c r="I58" s="103"/>
    </row>
    <row r="59" spans="1:9" ht="45" customHeight="1">
      <c r="A59" s="96"/>
      <c r="B59" s="103" t="s">
        <v>137</v>
      </c>
      <c r="C59" s="103"/>
      <c r="D59" s="96"/>
      <c r="E59" s="106"/>
      <c r="F59" s="96"/>
      <c r="G59" s="103"/>
      <c r="H59" s="103"/>
      <c r="I59" s="103"/>
    </row>
    <row r="60" spans="1:9" ht="45" customHeight="1">
      <c r="A60" s="96"/>
      <c r="B60" s="103" t="s">
        <v>138</v>
      </c>
      <c r="C60" s="103"/>
      <c r="D60" s="96">
        <v>2</v>
      </c>
      <c r="E60" s="106"/>
      <c r="F60" s="96"/>
      <c r="G60" s="113"/>
      <c r="H60" s="114"/>
      <c r="I60" s="115"/>
    </row>
    <row r="61" spans="1:9" ht="45" customHeight="1">
      <c r="A61" s="96">
        <v>16</v>
      </c>
      <c r="B61" s="103" t="s">
        <v>139</v>
      </c>
      <c r="C61" s="103"/>
      <c r="D61" s="96"/>
      <c r="E61" s="106"/>
      <c r="F61" s="96"/>
      <c r="G61" s="103"/>
      <c r="H61" s="103"/>
      <c r="I61" s="103"/>
    </row>
    <row r="62" spans="1:9" ht="45" customHeight="1">
      <c r="A62" s="96"/>
      <c r="B62" s="103" t="s">
        <v>141</v>
      </c>
      <c r="C62" s="103"/>
      <c r="D62" s="96"/>
      <c r="E62" s="106"/>
      <c r="F62" s="96"/>
      <c r="G62" s="103"/>
      <c r="H62" s="103"/>
      <c r="I62" s="103"/>
    </row>
    <row r="63" spans="1:9" ht="45" customHeight="1">
      <c r="A63" s="96"/>
      <c r="B63" s="103" t="s">
        <v>140</v>
      </c>
      <c r="C63" s="103"/>
      <c r="D63" s="96">
        <v>2</v>
      </c>
      <c r="E63" s="106"/>
      <c r="F63" s="96"/>
      <c r="G63" s="113"/>
      <c r="H63" s="114"/>
      <c r="I63" s="115"/>
    </row>
    <row r="64" spans="1:9" ht="45" customHeight="1">
      <c r="A64" s="96"/>
      <c r="B64" s="105"/>
      <c r="C64" s="103"/>
      <c r="D64" s="96"/>
      <c r="E64" s="96"/>
      <c r="F64" s="96"/>
      <c r="G64" s="103"/>
      <c r="H64" s="103"/>
      <c r="I64" s="103"/>
    </row>
    <row r="65" spans="1:9" ht="45" customHeight="1">
      <c r="A65" s="96"/>
      <c r="B65" s="105" t="s">
        <v>142</v>
      </c>
      <c r="C65" s="103"/>
      <c r="D65" s="98">
        <f>SUM(D54:D63)</f>
        <v>8</v>
      </c>
      <c r="E65" s="98">
        <f>SUM(E54:E63)</f>
        <v>0</v>
      </c>
      <c r="F65" s="98"/>
      <c r="G65" s="103"/>
      <c r="H65" s="103"/>
      <c r="I65" s="103"/>
    </row>
    <row r="66" spans="1:9" ht="45" customHeight="1">
      <c r="A66" s="96"/>
      <c r="B66" s="103"/>
      <c r="C66" s="103"/>
      <c r="D66" s="96"/>
      <c r="E66" s="96"/>
      <c r="F66" s="96"/>
      <c r="G66" s="103"/>
      <c r="H66" s="103"/>
      <c r="I66" s="103"/>
    </row>
    <row r="67" spans="1:9" ht="45" customHeight="1">
      <c r="A67" s="96"/>
      <c r="B67" s="105" t="s">
        <v>17</v>
      </c>
      <c r="C67" s="103"/>
      <c r="D67" s="96"/>
      <c r="E67" s="96"/>
      <c r="F67" s="96"/>
      <c r="G67" s="103"/>
      <c r="H67" s="103"/>
      <c r="I67" s="103"/>
    </row>
    <row r="68" spans="1:9" ht="45" customHeight="1">
      <c r="A68" s="96">
        <v>17</v>
      </c>
      <c r="B68" s="103" t="s">
        <v>143</v>
      </c>
      <c r="C68" s="103"/>
      <c r="D68" s="96"/>
      <c r="E68" s="96"/>
      <c r="F68" s="96"/>
      <c r="G68" s="103"/>
      <c r="H68" s="103"/>
      <c r="I68" s="103"/>
    </row>
    <row r="69" spans="1:9" ht="45" customHeight="1">
      <c r="A69" s="96"/>
      <c r="B69" s="103" t="s">
        <v>144</v>
      </c>
      <c r="C69" s="103"/>
      <c r="D69" s="96"/>
      <c r="E69" s="96"/>
      <c r="F69" s="96"/>
      <c r="G69" s="103"/>
      <c r="H69" s="103"/>
      <c r="I69" s="103"/>
    </row>
    <row r="70" spans="1:9" ht="45" customHeight="1">
      <c r="A70" s="96"/>
      <c r="B70" s="103" t="s">
        <v>145</v>
      </c>
      <c r="C70" s="103"/>
      <c r="D70" s="96">
        <v>2</v>
      </c>
      <c r="E70" s="106"/>
      <c r="F70" s="96"/>
      <c r="G70" s="113"/>
      <c r="H70" s="114"/>
      <c r="I70" s="115"/>
    </row>
    <row r="71" spans="1:9" ht="45" customHeight="1">
      <c r="A71" s="96">
        <v>18</v>
      </c>
      <c r="B71" s="103" t="s">
        <v>146</v>
      </c>
      <c r="C71" s="103"/>
      <c r="D71" s="96"/>
      <c r="E71" s="106"/>
      <c r="F71" s="96"/>
      <c r="G71" s="103"/>
      <c r="H71" s="103"/>
      <c r="I71" s="103"/>
    </row>
    <row r="72" spans="1:9" ht="45" customHeight="1">
      <c r="A72" s="96"/>
      <c r="B72" s="103" t="s">
        <v>147</v>
      </c>
      <c r="C72" s="103"/>
      <c r="D72" s="96">
        <v>2</v>
      </c>
      <c r="E72" s="106"/>
      <c r="F72" s="96"/>
      <c r="G72" s="113"/>
      <c r="H72" s="114"/>
      <c r="I72" s="115"/>
    </row>
    <row r="73" spans="1:9" ht="45" customHeight="1">
      <c r="A73" s="96">
        <v>19</v>
      </c>
      <c r="B73" s="103" t="s">
        <v>148</v>
      </c>
      <c r="C73" s="103"/>
      <c r="D73" s="96"/>
      <c r="E73" s="106"/>
      <c r="F73" s="96"/>
      <c r="G73" s="103"/>
      <c r="H73" s="103"/>
      <c r="I73" s="103"/>
    </row>
    <row r="74" spans="1:9" ht="45" customHeight="1">
      <c r="A74" s="96"/>
      <c r="B74" s="103" t="s">
        <v>149</v>
      </c>
      <c r="C74" s="103"/>
      <c r="D74" s="96">
        <v>2</v>
      </c>
      <c r="E74" s="106"/>
      <c r="F74" s="96"/>
      <c r="G74" s="113"/>
      <c r="H74" s="114"/>
      <c r="I74" s="115"/>
    </row>
    <row r="75" spans="1:9" ht="45" customHeight="1">
      <c r="A75" s="96">
        <v>20</v>
      </c>
      <c r="B75" s="103" t="s">
        <v>150</v>
      </c>
      <c r="C75" s="103"/>
      <c r="D75" s="96"/>
      <c r="E75" s="106"/>
      <c r="F75" s="96"/>
      <c r="G75" s="103"/>
      <c r="H75" s="103"/>
      <c r="I75" s="103"/>
    </row>
    <row r="76" spans="1:9" ht="45" customHeight="1">
      <c r="A76" s="96"/>
      <c r="B76" s="103" t="s">
        <v>151</v>
      </c>
      <c r="C76" s="103"/>
      <c r="D76" s="96">
        <v>2</v>
      </c>
      <c r="E76" s="106"/>
      <c r="F76" s="96"/>
      <c r="G76" s="113"/>
      <c r="H76" s="114"/>
      <c r="I76" s="115"/>
    </row>
    <row r="77" spans="1:9" ht="45" customHeight="1">
      <c r="A77" s="96">
        <v>21</v>
      </c>
      <c r="B77" s="103" t="s">
        <v>152</v>
      </c>
      <c r="C77" s="103"/>
      <c r="D77" s="96"/>
      <c r="E77" s="106"/>
      <c r="F77" s="96"/>
      <c r="G77" s="103"/>
      <c r="H77" s="103"/>
      <c r="I77" s="103"/>
    </row>
    <row r="78" spans="1:9" ht="45" customHeight="1">
      <c r="A78" s="96"/>
      <c r="B78" s="103" t="s">
        <v>153</v>
      </c>
      <c r="C78" s="103"/>
      <c r="D78" s="96"/>
      <c r="E78" s="106"/>
      <c r="F78" s="96"/>
      <c r="G78" s="103"/>
      <c r="H78" s="103"/>
      <c r="I78" s="103"/>
    </row>
    <row r="79" spans="1:9" ht="45" customHeight="1">
      <c r="A79" s="96"/>
      <c r="B79" s="103" t="s">
        <v>154</v>
      </c>
      <c r="C79" s="103"/>
      <c r="D79" s="96">
        <v>2</v>
      </c>
      <c r="E79" s="106"/>
      <c r="F79" s="96"/>
      <c r="G79" s="113"/>
      <c r="H79" s="114"/>
      <c r="I79" s="115"/>
    </row>
    <row r="80" spans="1:9" ht="45" customHeight="1">
      <c r="A80" s="96">
        <v>22</v>
      </c>
      <c r="B80" s="103" t="s">
        <v>155</v>
      </c>
      <c r="C80" s="103"/>
      <c r="D80" s="96"/>
      <c r="E80" s="106"/>
      <c r="F80" s="96"/>
      <c r="G80" s="103"/>
      <c r="H80" s="103"/>
      <c r="I80" s="103"/>
    </row>
    <row r="81" spans="1:9" ht="45" customHeight="1">
      <c r="A81" s="96"/>
      <c r="B81" s="103" t="s">
        <v>156</v>
      </c>
      <c r="C81" s="103"/>
      <c r="D81" s="96">
        <v>2</v>
      </c>
      <c r="E81" s="106"/>
      <c r="F81" s="96"/>
      <c r="G81" s="113"/>
      <c r="H81" s="114"/>
      <c r="I81" s="115"/>
    </row>
    <row r="82" spans="1:9" s="75" customFormat="1" ht="45" customHeight="1">
      <c r="A82" s="99">
        <v>23</v>
      </c>
      <c r="B82" s="108" t="s">
        <v>157</v>
      </c>
      <c r="C82" s="108"/>
      <c r="D82" s="99"/>
      <c r="E82" s="109"/>
      <c r="F82" s="99"/>
      <c r="G82" s="117"/>
      <c r="H82" s="117"/>
      <c r="I82" s="118"/>
    </row>
    <row r="83" spans="1:9" s="75" customFormat="1" ht="45" customHeight="1">
      <c r="A83" s="99"/>
      <c r="B83" s="108" t="s">
        <v>18</v>
      </c>
      <c r="C83" s="108"/>
      <c r="D83" s="99">
        <v>2</v>
      </c>
      <c r="E83" s="109"/>
      <c r="F83" s="99"/>
      <c r="G83" s="113"/>
      <c r="H83" s="114"/>
      <c r="I83" s="115"/>
    </row>
    <row r="84" spans="1:9" ht="45" customHeight="1">
      <c r="A84" s="96"/>
      <c r="B84" s="103" t="s">
        <v>158</v>
      </c>
      <c r="C84" s="103"/>
      <c r="D84" s="96"/>
      <c r="E84" s="106"/>
      <c r="F84" s="96"/>
      <c r="G84" s="103"/>
      <c r="H84" s="103"/>
      <c r="I84" s="103"/>
    </row>
    <row r="85" spans="1:9" ht="45" customHeight="1">
      <c r="A85" s="96">
        <v>24</v>
      </c>
      <c r="B85" s="103" t="s">
        <v>159</v>
      </c>
      <c r="C85" s="103"/>
      <c r="D85" s="96"/>
      <c r="E85" s="106"/>
      <c r="F85" s="96"/>
      <c r="G85" s="122"/>
      <c r="H85" s="122"/>
      <c r="I85" s="122"/>
    </row>
    <row r="86" spans="1:9" ht="45" customHeight="1">
      <c r="A86" s="96"/>
      <c r="B86" s="103" t="s">
        <v>160</v>
      </c>
      <c r="C86" s="103"/>
      <c r="D86" s="96">
        <v>2</v>
      </c>
      <c r="E86" s="106"/>
      <c r="F86" s="96"/>
      <c r="G86" s="134"/>
      <c r="H86" s="135"/>
      <c r="I86" s="136"/>
    </row>
    <row r="87" spans="1:9" ht="45" customHeight="1">
      <c r="A87" s="96">
        <v>25</v>
      </c>
      <c r="B87" s="103" t="s">
        <v>163</v>
      </c>
      <c r="C87" s="103"/>
      <c r="D87" s="96"/>
      <c r="E87" s="106"/>
      <c r="F87" s="96"/>
      <c r="G87" s="103"/>
      <c r="H87" s="103"/>
      <c r="I87" s="103"/>
    </row>
    <row r="88" spans="1:9" ht="45" customHeight="1">
      <c r="A88" s="96"/>
      <c r="B88" s="103" t="s">
        <v>162</v>
      </c>
      <c r="C88" s="103"/>
      <c r="D88" s="96"/>
      <c r="E88" s="106"/>
      <c r="F88" s="96"/>
      <c r="G88" s="103"/>
      <c r="H88" s="103"/>
      <c r="I88" s="103"/>
    </row>
    <row r="89" spans="1:9" ht="45" customHeight="1">
      <c r="A89" s="96"/>
      <c r="B89" s="103" t="s">
        <v>161</v>
      </c>
      <c r="C89" s="103"/>
      <c r="D89" s="96">
        <v>2</v>
      </c>
      <c r="E89" s="106"/>
      <c r="F89" s="96"/>
      <c r="G89" s="113"/>
      <c r="H89" s="114"/>
      <c r="I89" s="115"/>
    </row>
    <row r="90" spans="1:9" ht="45" customHeight="1">
      <c r="A90" s="96"/>
      <c r="B90" s="105" t="s">
        <v>19</v>
      </c>
      <c r="C90" s="103"/>
      <c r="D90" s="98">
        <f>SUM(D70:D89)</f>
        <v>18</v>
      </c>
      <c r="E90" s="98">
        <f>SUM(E68:E89)</f>
        <v>0</v>
      </c>
      <c r="F90" s="98"/>
      <c r="G90" s="103"/>
      <c r="H90" s="103"/>
      <c r="I90" s="103"/>
    </row>
    <row r="91" spans="1:9" ht="45" customHeight="1">
      <c r="A91" s="96"/>
      <c r="B91" s="103"/>
      <c r="C91" s="103"/>
      <c r="D91" s="96"/>
      <c r="E91" s="96"/>
      <c r="F91" s="96"/>
      <c r="G91" s="103"/>
      <c r="H91" s="103"/>
      <c r="I91" s="103"/>
    </row>
    <row r="92" spans="1:9" ht="45" customHeight="1">
      <c r="A92" s="96"/>
      <c r="B92" s="105" t="s">
        <v>164</v>
      </c>
      <c r="C92" s="103"/>
      <c r="D92" s="96"/>
      <c r="E92" s="96"/>
      <c r="F92" s="96"/>
      <c r="G92" s="103"/>
      <c r="H92" s="103"/>
      <c r="I92" s="103"/>
    </row>
    <row r="93" spans="1:9" ht="45" customHeight="1">
      <c r="A93" s="96">
        <v>26</v>
      </c>
      <c r="B93" s="103" t="s">
        <v>20</v>
      </c>
      <c r="C93" s="103"/>
      <c r="D93" s="96"/>
      <c r="E93" s="96"/>
      <c r="F93" s="96"/>
      <c r="G93" s="103"/>
      <c r="H93" s="103"/>
      <c r="I93" s="103"/>
    </row>
    <row r="94" spans="1:9" ht="45" customHeight="1">
      <c r="A94" s="96"/>
      <c r="B94" s="103" t="s">
        <v>21</v>
      </c>
      <c r="C94" s="103"/>
      <c r="D94" s="96"/>
      <c r="E94" s="96"/>
      <c r="F94" s="96"/>
      <c r="G94" s="103"/>
      <c r="H94" s="103"/>
      <c r="I94" s="103"/>
    </row>
    <row r="95" spans="1:9" ht="45" customHeight="1">
      <c r="A95" s="96"/>
      <c r="B95" s="103" t="s">
        <v>165</v>
      </c>
      <c r="C95" s="103"/>
      <c r="D95" s="96">
        <v>2</v>
      </c>
      <c r="E95" s="106"/>
      <c r="F95" s="96"/>
      <c r="G95" s="113"/>
      <c r="H95" s="114"/>
      <c r="I95" s="115"/>
    </row>
    <row r="96" spans="1:9" ht="45" customHeight="1">
      <c r="A96" s="96">
        <v>27</v>
      </c>
      <c r="B96" s="103" t="s">
        <v>166</v>
      </c>
      <c r="C96" s="103"/>
      <c r="D96" s="96"/>
      <c r="E96" s="106"/>
      <c r="F96" s="96"/>
      <c r="G96" s="103"/>
      <c r="H96" s="103"/>
      <c r="I96" s="103"/>
    </row>
    <row r="97" spans="1:9" ht="45" customHeight="1">
      <c r="A97" s="96"/>
      <c r="B97" s="103" t="s">
        <v>167</v>
      </c>
      <c r="C97" s="103"/>
      <c r="D97" s="96">
        <v>2</v>
      </c>
      <c r="E97" s="106"/>
      <c r="F97" s="96"/>
      <c r="G97" s="113"/>
      <c r="H97" s="114"/>
      <c r="I97" s="115"/>
    </row>
    <row r="98" spans="1:9" ht="45" customHeight="1">
      <c r="A98" s="96">
        <v>28</v>
      </c>
      <c r="B98" s="103" t="s">
        <v>22</v>
      </c>
      <c r="C98" s="103"/>
      <c r="D98" s="96"/>
      <c r="E98" s="106"/>
      <c r="F98" s="96"/>
      <c r="G98" s="103"/>
      <c r="H98" s="103"/>
      <c r="I98" s="103"/>
    </row>
    <row r="99" spans="1:9" ht="45" customHeight="1">
      <c r="A99" s="96"/>
      <c r="B99" s="103" t="s">
        <v>168</v>
      </c>
      <c r="C99" s="103"/>
      <c r="D99" s="96"/>
      <c r="E99" s="106"/>
      <c r="F99" s="96"/>
      <c r="G99" s="103"/>
      <c r="H99" s="103"/>
      <c r="I99" s="103"/>
    </row>
    <row r="100" spans="1:9" ht="45" customHeight="1">
      <c r="A100" s="96"/>
      <c r="B100" s="103" t="s">
        <v>169</v>
      </c>
      <c r="C100" s="103"/>
      <c r="D100" s="96">
        <v>2</v>
      </c>
      <c r="E100" s="106"/>
      <c r="F100" s="96"/>
      <c r="G100" s="113"/>
      <c r="H100" s="114"/>
      <c r="I100" s="115"/>
    </row>
    <row r="101" spans="1:9" ht="45" customHeight="1">
      <c r="A101" s="96">
        <v>29</v>
      </c>
      <c r="B101" s="103" t="s">
        <v>170</v>
      </c>
      <c r="C101" s="103"/>
      <c r="D101" s="96"/>
      <c r="E101" s="106"/>
      <c r="F101" s="96"/>
      <c r="G101" s="103"/>
      <c r="H101" s="103"/>
      <c r="I101" s="103"/>
    </row>
    <row r="102" spans="1:9" ht="45" customHeight="1">
      <c r="A102" s="96"/>
      <c r="B102" s="103" t="s">
        <v>171</v>
      </c>
      <c r="C102" s="103"/>
      <c r="D102" s="96">
        <v>2</v>
      </c>
      <c r="E102" s="106"/>
      <c r="F102" s="96"/>
      <c r="G102" s="113"/>
      <c r="H102" s="114"/>
      <c r="I102" s="115"/>
    </row>
    <row r="103" spans="1:9" ht="45" customHeight="1">
      <c r="A103" s="96">
        <v>30</v>
      </c>
      <c r="B103" s="103" t="s">
        <v>172</v>
      </c>
      <c r="C103" s="103"/>
      <c r="D103" s="96"/>
      <c r="E103" s="106"/>
      <c r="F103" s="96"/>
      <c r="G103" s="103"/>
      <c r="H103" s="103"/>
      <c r="I103" s="103"/>
    </row>
    <row r="104" spans="1:9" ht="45" customHeight="1">
      <c r="A104" s="96"/>
      <c r="B104" s="103" t="s">
        <v>173</v>
      </c>
      <c r="C104" s="103"/>
      <c r="D104" s="96"/>
      <c r="E104" s="106"/>
      <c r="F104" s="96"/>
      <c r="G104" s="103"/>
      <c r="H104" s="103"/>
      <c r="I104" s="103"/>
    </row>
    <row r="105" spans="1:9" ht="45" customHeight="1">
      <c r="A105" s="96"/>
      <c r="B105" s="103" t="s">
        <v>174</v>
      </c>
      <c r="C105" s="103"/>
      <c r="D105" s="96">
        <v>2</v>
      </c>
      <c r="E105" s="106"/>
      <c r="F105" s="96"/>
      <c r="G105" s="113"/>
      <c r="H105" s="114"/>
      <c r="I105" s="115"/>
    </row>
    <row r="106" spans="1:9" ht="45" customHeight="1">
      <c r="A106" s="96">
        <v>31</v>
      </c>
      <c r="B106" s="103" t="s">
        <v>176</v>
      </c>
      <c r="C106" s="103"/>
      <c r="D106" s="96"/>
      <c r="E106" s="106"/>
      <c r="F106" s="96"/>
      <c r="G106" s="103"/>
      <c r="H106" s="103"/>
      <c r="I106" s="103"/>
    </row>
    <row r="107" spans="1:9" ht="45" customHeight="1">
      <c r="A107" s="96"/>
      <c r="B107" s="103" t="s">
        <v>175</v>
      </c>
      <c r="C107" s="103"/>
      <c r="D107" s="96">
        <v>2</v>
      </c>
      <c r="E107" s="106"/>
      <c r="F107" s="96"/>
      <c r="G107" s="113"/>
      <c r="H107" s="114"/>
      <c r="I107" s="115"/>
    </row>
    <row r="108" spans="1:9" ht="45" customHeight="1">
      <c r="A108" s="96"/>
      <c r="C108" s="103"/>
      <c r="D108" s="96"/>
      <c r="E108" s="99"/>
      <c r="F108" s="99"/>
      <c r="G108" s="116"/>
      <c r="H108" s="116"/>
      <c r="I108" s="116"/>
    </row>
    <row r="109" spans="1:9" ht="45" customHeight="1">
      <c r="A109" s="96"/>
      <c r="B109" s="105" t="s">
        <v>177</v>
      </c>
      <c r="C109" s="103"/>
      <c r="D109" s="98">
        <f>SUM(D94:D107)</f>
        <v>12</v>
      </c>
      <c r="E109" s="98">
        <f>SUM(E94:E107)</f>
        <v>0</v>
      </c>
      <c r="F109" s="98"/>
      <c r="G109" s="103"/>
      <c r="H109" s="103"/>
      <c r="I109" s="103"/>
    </row>
    <row r="110" spans="1:9" ht="45" customHeight="1">
      <c r="A110" s="96"/>
      <c r="B110" s="105"/>
      <c r="C110" s="103"/>
      <c r="D110" s="98"/>
      <c r="E110" s="98"/>
      <c r="F110" s="98"/>
      <c r="G110" s="103"/>
      <c r="H110" s="103"/>
      <c r="I110" s="103"/>
    </row>
    <row r="111" spans="1:9" ht="45" customHeight="1">
      <c r="A111" s="96"/>
      <c r="B111" s="103"/>
      <c r="C111" s="103"/>
      <c r="D111" s="96"/>
      <c r="E111" s="96"/>
      <c r="F111" s="96"/>
      <c r="G111" s="103"/>
      <c r="H111" s="103"/>
      <c r="I111" s="103"/>
    </row>
    <row r="112" spans="1:9" ht="45" customHeight="1">
      <c r="A112" s="96"/>
      <c r="B112" s="105" t="s">
        <v>178</v>
      </c>
      <c r="C112" s="103"/>
      <c r="D112" s="96"/>
      <c r="E112" s="96"/>
      <c r="F112" s="96"/>
      <c r="G112" s="103"/>
      <c r="H112" s="103"/>
      <c r="I112" s="103"/>
    </row>
    <row r="113" spans="1:9" ht="45" customHeight="1">
      <c r="A113" s="96">
        <v>32</v>
      </c>
      <c r="B113" s="103" t="s">
        <v>179</v>
      </c>
      <c r="C113" s="103"/>
      <c r="D113" s="96">
        <v>2</v>
      </c>
      <c r="E113" s="106"/>
      <c r="F113" s="96"/>
      <c r="G113" s="113"/>
      <c r="H113" s="114"/>
      <c r="I113" s="115"/>
    </row>
    <row r="114" spans="1:9" ht="45" customHeight="1">
      <c r="A114" s="96">
        <v>33</v>
      </c>
      <c r="B114" s="103" t="s">
        <v>180</v>
      </c>
      <c r="C114" s="103"/>
      <c r="D114" s="96"/>
      <c r="E114" s="96"/>
      <c r="F114" s="96"/>
      <c r="G114" s="103"/>
      <c r="H114" s="103"/>
      <c r="I114" s="103"/>
    </row>
    <row r="115" spans="1:9" ht="45" customHeight="1">
      <c r="A115" s="96"/>
      <c r="B115" s="103" t="s">
        <v>181</v>
      </c>
      <c r="C115" s="103"/>
      <c r="D115" s="96">
        <v>2</v>
      </c>
      <c r="E115" s="106"/>
      <c r="F115" s="96"/>
      <c r="G115" s="113"/>
      <c r="H115" s="114"/>
      <c r="I115" s="115"/>
    </row>
    <row r="116" spans="1:9" ht="45" customHeight="1">
      <c r="A116" s="96">
        <v>34</v>
      </c>
      <c r="B116" s="103" t="s">
        <v>182</v>
      </c>
      <c r="C116" s="103"/>
      <c r="D116" s="96"/>
      <c r="E116" s="106"/>
      <c r="F116" s="96"/>
      <c r="G116" s="103"/>
      <c r="H116" s="103"/>
      <c r="I116" s="103"/>
    </row>
    <row r="117" spans="1:9" ht="45" customHeight="1">
      <c r="A117" s="96"/>
      <c r="B117" s="103" t="s">
        <v>183</v>
      </c>
      <c r="C117" s="103"/>
      <c r="D117" s="96">
        <v>2</v>
      </c>
      <c r="E117" s="106"/>
      <c r="F117" s="96"/>
      <c r="G117" s="113"/>
      <c r="H117" s="114"/>
      <c r="I117" s="115"/>
    </row>
    <row r="118" spans="1:9" ht="45" customHeight="1">
      <c r="A118" s="96">
        <v>35</v>
      </c>
      <c r="B118" s="103" t="s">
        <v>23</v>
      </c>
      <c r="C118" s="103"/>
      <c r="D118" s="96"/>
      <c r="E118" s="106"/>
      <c r="F118" s="96"/>
      <c r="G118" s="103"/>
      <c r="H118" s="103"/>
      <c r="I118" s="103"/>
    </row>
    <row r="119" spans="1:9" ht="45" customHeight="1">
      <c r="A119" s="96"/>
      <c r="B119" s="103" t="s">
        <v>24</v>
      </c>
      <c r="C119" s="103"/>
      <c r="D119" s="96">
        <v>2</v>
      </c>
      <c r="E119" s="106"/>
      <c r="F119" s="96"/>
      <c r="G119" s="113"/>
      <c r="H119" s="114"/>
      <c r="I119" s="115"/>
    </row>
    <row r="120" spans="1:9" ht="45" customHeight="1">
      <c r="A120" s="96">
        <v>36</v>
      </c>
      <c r="B120" s="103" t="s">
        <v>25</v>
      </c>
      <c r="C120" s="103"/>
      <c r="D120" s="96"/>
      <c r="E120" s="106"/>
      <c r="F120" s="96"/>
      <c r="G120" s="103"/>
      <c r="H120" s="103"/>
      <c r="I120" s="103"/>
    </row>
    <row r="121" spans="1:9" ht="45" customHeight="1">
      <c r="A121" s="96"/>
      <c r="B121" s="103" t="s">
        <v>184</v>
      </c>
      <c r="C121" s="103"/>
      <c r="D121" s="96">
        <v>2</v>
      </c>
      <c r="E121" s="106"/>
      <c r="F121" s="96"/>
      <c r="G121" s="113"/>
      <c r="H121" s="114"/>
      <c r="I121" s="115"/>
    </row>
    <row r="122" spans="1:9" s="75" customFormat="1" ht="45" customHeight="1">
      <c r="A122" s="99">
        <v>37</v>
      </c>
      <c r="B122" s="108" t="s">
        <v>190</v>
      </c>
      <c r="C122" s="108"/>
      <c r="D122" s="99"/>
      <c r="E122" s="109"/>
      <c r="F122" s="99"/>
      <c r="G122" s="117"/>
      <c r="H122" s="117"/>
      <c r="I122" s="118"/>
    </row>
    <row r="123" spans="1:9" s="75" customFormat="1" ht="45" customHeight="1">
      <c r="A123" s="99"/>
      <c r="B123" s="108" t="s">
        <v>189</v>
      </c>
      <c r="C123" s="108"/>
      <c r="D123" s="99">
        <v>2</v>
      </c>
      <c r="E123" s="109"/>
      <c r="F123" s="99"/>
      <c r="G123" s="113"/>
      <c r="H123" s="114"/>
      <c r="I123" s="115"/>
    </row>
    <row r="124" spans="1:9" ht="45" customHeight="1">
      <c r="A124" s="96">
        <v>38</v>
      </c>
      <c r="B124" s="103" t="s">
        <v>191</v>
      </c>
      <c r="C124" s="103"/>
      <c r="D124" s="96"/>
      <c r="E124" s="106"/>
      <c r="F124" s="96"/>
      <c r="G124" s="103"/>
      <c r="H124" s="103"/>
      <c r="I124" s="103"/>
    </row>
    <row r="125" spans="1:9" ht="45" customHeight="1">
      <c r="A125" s="96"/>
      <c r="B125" s="103" t="s">
        <v>192</v>
      </c>
      <c r="C125" s="103"/>
      <c r="D125" s="96">
        <v>2</v>
      </c>
      <c r="E125" s="106"/>
      <c r="F125" s="96"/>
      <c r="G125" s="113"/>
      <c r="H125" s="114"/>
      <c r="I125" s="115"/>
    </row>
    <row r="126" spans="1:9" ht="45" customHeight="1">
      <c r="A126" s="96">
        <v>39</v>
      </c>
      <c r="B126" s="103" t="s">
        <v>185</v>
      </c>
      <c r="C126" s="103"/>
      <c r="D126" s="96"/>
      <c r="E126" s="106"/>
      <c r="F126" s="96"/>
      <c r="G126" s="103"/>
      <c r="H126" s="103"/>
      <c r="I126" s="103"/>
    </row>
    <row r="127" spans="1:9" ht="45" customHeight="1">
      <c r="A127" s="96"/>
      <c r="B127" s="103" t="s">
        <v>26</v>
      </c>
      <c r="C127" s="103"/>
      <c r="D127" s="96">
        <v>2</v>
      </c>
      <c r="E127" s="106"/>
      <c r="F127" s="96"/>
      <c r="G127" s="113"/>
      <c r="H127" s="114"/>
      <c r="I127" s="115"/>
    </row>
    <row r="128" spans="1:9" ht="45" customHeight="1">
      <c r="A128" s="96"/>
      <c r="B128" s="105" t="s">
        <v>193</v>
      </c>
      <c r="C128" s="103"/>
      <c r="D128" s="98">
        <f>SUM(D113:D127)</f>
        <v>16</v>
      </c>
      <c r="E128" s="98">
        <f>SUM(E113:E127)</f>
        <v>0</v>
      </c>
      <c r="F128" s="98"/>
      <c r="G128" s="103"/>
      <c r="H128" s="103"/>
      <c r="I128" s="103"/>
    </row>
    <row r="129" spans="1:9" ht="45" customHeight="1">
      <c r="A129" s="96"/>
      <c r="B129" s="105"/>
      <c r="C129" s="103"/>
      <c r="D129" s="98"/>
      <c r="E129" s="98"/>
      <c r="F129" s="98"/>
      <c r="G129" s="103"/>
      <c r="H129" s="103"/>
      <c r="I129" s="103"/>
    </row>
    <row r="130" spans="1:9" ht="45" customHeight="1">
      <c r="A130" s="96"/>
      <c r="B130" s="105"/>
      <c r="C130" s="103"/>
      <c r="D130" s="98"/>
      <c r="E130" s="98"/>
      <c r="F130" s="98"/>
      <c r="G130" s="103"/>
      <c r="H130" s="103"/>
      <c r="I130" s="103"/>
    </row>
    <row r="131" spans="1:9" ht="45" customHeight="1" thickBot="1">
      <c r="A131" s="138" t="s">
        <v>27</v>
      </c>
      <c r="B131" s="138"/>
      <c r="C131" s="103"/>
      <c r="D131" s="100">
        <f>D141+D153+D168+D188+D205+D216</f>
        <v>60</v>
      </c>
      <c r="E131" s="100">
        <f>E141+E153+E168+E188+E205+E216</f>
        <v>0</v>
      </c>
      <c r="F131" s="100"/>
      <c r="G131" s="103"/>
      <c r="H131" s="103"/>
      <c r="I131" s="103"/>
    </row>
    <row r="132" spans="1:9" ht="45" customHeight="1" thickTop="1">
      <c r="A132" s="98"/>
      <c r="B132" s="105"/>
      <c r="C132" s="103"/>
      <c r="D132" s="97"/>
      <c r="E132" s="97"/>
      <c r="F132" s="97"/>
      <c r="G132" s="103"/>
      <c r="H132" s="103"/>
      <c r="I132" s="103"/>
    </row>
    <row r="133" spans="1:9" ht="45" customHeight="1">
      <c r="A133" s="96"/>
      <c r="B133" s="103"/>
      <c r="C133" s="103"/>
      <c r="D133" s="96"/>
      <c r="E133" s="96"/>
      <c r="F133" s="96"/>
      <c r="G133" s="103"/>
      <c r="H133" s="103"/>
      <c r="I133" s="103"/>
    </row>
    <row r="134" spans="1:9" ht="45" customHeight="1">
      <c r="A134" s="96"/>
      <c r="B134" s="105" t="s">
        <v>28</v>
      </c>
      <c r="C134" s="103"/>
      <c r="D134" s="96"/>
      <c r="E134" s="96"/>
      <c r="F134" s="96"/>
      <c r="G134" s="103"/>
      <c r="H134" s="103"/>
      <c r="I134" s="103"/>
    </row>
    <row r="135" spans="1:9" ht="45" customHeight="1">
      <c r="A135" s="96">
        <v>40</v>
      </c>
      <c r="B135" s="103" t="s">
        <v>194</v>
      </c>
      <c r="C135" s="103"/>
      <c r="D135" s="96"/>
      <c r="E135" s="96"/>
      <c r="F135" s="96"/>
      <c r="G135" s="103"/>
      <c r="H135" s="103"/>
      <c r="I135" s="103"/>
    </row>
    <row r="136" spans="1:9" ht="45" customHeight="1">
      <c r="A136" s="96"/>
      <c r="B136" s="103" t="s">
        <v>195</v>
      </c>
      <c r="C136" s="103"/>
      <c r="D136" s="96">
        <v>2</v>
      </c>
      <c r="E136" s="106"/>
      <c r="F136" s="96"/>
      <c r="G136" s="113"/>
      <c r="H136" s="114"/>
      <c r="I136" s="115"/>
    </row>
    <row r="137" spans="1:9" ht="45" customHeight="1">
      <c r="A137" s="96">
        <v>41</v>
      </c>
      <c r="B137" s="103" t="s">
        <v>186</v>
      </c>
      <c r="C137" s="103"/>
      <c r="D137" s="96">
        <v>2</v>
      </c>
      <c r="E137" s="106"/>
      <c r="F137" s="96"/>
      <c r="G137" s="113"/>
      <c r="H137" s="114"/>
      <c r="I137" s="115"/>
    </row>
    <row r="138" spans="1:9" ht="45" customHeight="1">
      <c r="A138" s="96">
        <v>42</v>
      </c>
      <c r="B138" s="103" t="s">
        <v>196</v>
      </c>
      <c r="C138" s="103"/>
      <c r="D138" s="96"/>
      <c r="E138" s="106"/>
      <c r="F138" s="96"/>
      <c r="G138" s="103"/>
      <c r="H138" s="103"/>
      <c r="I138" s="103"/>
    </row>
    <row r="139" spans="1:9" ht="45" customHeight="1">
      <c r="A139" s="96"/>
      <c r="B139" s="103" t="s">
        <v>197</v>
      </c>
      <c r="C139" s="103"/>
      <c r="D139" s="96"/>
      <c r="E139" s="106"/>
      <c r="F139" s="96"/>
      <c r="G139" s="103"/>
      <c r="H139" s="103"/>
      <c r="I139" s="103"/>
    </row>
    <row r="140" spans="1:9" ht="45" customHeight="1">
      <c r="A140" s="96"/>
      <c r="B140" s="103" t="s">
        <v>198</v>
      </c>
      <c r="C140" s="103"/>
      <c r="D140" s="96">
        <v>2</v>
      </c>
      <c r="E140" s="106"/>
      <c r="F140" s="96"/>
      <c r="G140" s="113"/>
      <c r="H140" s="114"/>
      <c r="I140" s="115"/>
    </row>
    <row r="141" spans="1:9" ht="45" customHeight="1">
      <c r="A141" s="96"/>
      <c r="B141" s="105" t="s">
        <v>29</v>
      </c>
      <c r="C141" s="103"/>
      <c r="D141" s="98">
        <f>SUM(D136:D140)</f>
        <v>6</v>
      </c>
      <c r="E141" s="98">
        <f>SUM(E136:E140)</f>
        <v>0</v>
      </c>
      <c r="F141" s="98"/>
      <c r="G141" s="103"/>
      <c r="H141" s="103"/>
      <c r="I141" s="103"/>
    </row>
    <row r="142" spans="1:9" ht="45" customHeight="1">
      <c r="A142" s="96"/>
      <c r="B142" s="105"/>
      <c r="C142" s="103"/>
      <c r="D142" s="98"/>
      <c r="E142" s="98"/>
      <c r="F142" s="98"/>
      <c r="G142" s="103"/>
      <c r="H142" s="103"/>
      <c r="I142" s="103"/>
    </row>
    <row r="143" spans="1:9" ht="45" customHeight="1">
      <c r="A143" s="137"/>
      <c r="B143" s="137"/>
      <c r="C143" s="103"/>
      <c r="D143" s="96"/>
      <c r="E143" s="96"/>
      <c r="F143" s="96"/>
      <c r="G143" s="103"/>
      <c r="H143" s="103"/>
      <c r="I143" s="103"/>
    </row>
    <row r="144" spans="1:9" ht="45" customHeight="1">
      <c r="A144" s="96"/>
      <c r="B144" s="105" t="s">
        <v>30</v>
      </c>
      <c r="C144" s="103"/>
      <c r="D144" s="96"/>
      <c r="E144" s="96"/>
      <c r="F144" s="96"/>
      <c r="G144" s="103"/>
      <c r="H144" s="103"/>
      <c r="I144" s="103"/>
    </row>
    <row r="145" spans="1:9" ht="45" customHeight="1">
      <c r="A145" s="96">
        <v>43</v>
      </c>
      <c r="B145" s="103" t="s">
        <v>31</v>
      </c>
      <c r="C145" s="103"/>
      <c r="D145" s="96">
        <v>2</v>
      </c>
      <c r="E145" s="106"/>
      <c r="F145" s="96"/>
      <c r="G145" s="113"/>
      <c r="H145" s="114"/>
      <c r="I145" s="115"/>
    </row>
    <row r="146" spans="1:9" ht="45" customHeight="1">
      <c r="A146" s="96">
        <v>44</v>
      </c>
      <c r="B146" s="103" t="s">
        <v>199</v>
      </c>
      <c r="C146" s="103"/>
      <c r="D146" s="96">
        <v>2</v>
      </c>
      <c r="E146" s="106"/>
      <c r="F146" s="96"/>
      <c r="G146" s="113"/>
      <c r="H146" s="114"/>
      <c r="I146" s="115"/>
    </row>
    <row r="147" spans="1:9" ht="45" customHeight="1">
      <c r="A147" s="96">
        <v>45</v>
      </c>
      <c r="B147" s="103" t="s">
        <v>200</v>
      </c>
      <c r="C147" s="103"/>
      <c r="D147" s="96"/>
      <c r="E147" s="96"/>
      <c r="F147" s="96"/>
      <c r="G147" s="103"/>
      <c r="H147" s="103"/>
      <c r="I147" s="103"/>
    </row>
    <row r="148" spans="1:9" ht="45" customHeight="1">
      <c r="A148" s="96"/>
      <c r="B148" s="103" t="s">
        <v>201</v>
      </c>
      <c r="C148" s="103"/>
      <c r="D148" s="96">
        <v>2</v>
      </c>
      <c r="E148" s="106"/>
      <c r="F148" s="96"/>
      <c r="G148" s="113"/>
      <c r="H148" s="114"/>
      <c r="I148" s="115"/>
    </row>
    <row r="149" spans="1:9" s="75" customFormat="1" ht="45" customHeight="1">
      <c r="A149" s="99">
        <v>46</v>
      </c>
      <c r="B149" s="108" t="s">
        <v>80</v>
      </c>
      <c r="C149" s="108"/>
      <c r="D149" s="99"/>
      <c r="E149" s="109"/>
      <c r="F149" s="99"/>
      <c r="G149" s="117"/>
      <c r="H149" s="117"/>
      <c r="I149" s="118"/>
    </row>
    <row r="150" spans="1:9" s="75" customFormat="1" ht="45" customHeight="1">
      <c r="A150" s="99"/>
      <c r="B150" s="108" t="s">
        <v>81</v>
      </c>
      <c r="C150" s="108"/>
      <c r="D150" s="99">
        <v>2</v>
      </c>
      <c r="E150" s="109"/>
      <c r="F150" s="99"/>
      <c r="G150" s="113"/>
      <c r="H150" s="114"/>
      <c r="I150" s="115"/>
    </row>
    <row r="151" spans="1:9" ht="45" customHeight="1">
      <c r="A151" s="96">
        <v>47</v>
      </c>
      <c r="B151" s="103" t="s">
        <v>202</v>
      </c>
      <c r="C151" s="103"/>
      <c r="D151" s="99">
        <v>2</v>
      </c>
      <c r="E151" s="96"/>
      <c r="F151" s="96"/>
      <c r="G151" s="113"/>
      <c r="H151" s="114"/>
      <c r="I151" s="115"/>
    </row>
    <row r="152" spans="1:9" ht="45" customHeight="1">
      <c r="A152" s="96"/>
      <c r="B152" s="103"/>
      <c r="C152" s="103"/>
      <c r="D152" s="96"/>
      <c r="E152" s="106"/>
      <c r="F152" s="96"/>
      <c r="G152" s="116"/>
      <c r="H152" s="116"/>
      <c r="I152" s="116"/>
    </row>
    <row r="153" spans="1:9" ht="45" customHeight="1">
      <c r="A153" s="96"/>
      <c r="B153" s="105" t="s">
        <v>32</v>
      </c>
      <c r="C153" s="103"/>
      <c r="D153" s="98">
        <f>SUM(D145:D152)</f>
        <v>10</v>
      </c>
      <c r="E153" s="98">
        <f>SUM(E145:E152)</f>
        <v>0</v>
      </c>
      <c r="F153" s="98"/>
      <c r="G153" s="103"/>
      <c r="H153" s="103"/>
      <c r="I153" s="103"/>
    </row>
    <row r="154" spans="1:9" ht="45" customHeight="1">
      <c r="A154" s="96"/>
      <c r="B154" s="103"/>
      <c r="C154" s="103"/>
      <c r="D154" s="96"/>
      <c r="E154" s="96"/>
      <c r="F154" s="96"/>
      <c r="G154" s="103"/>
      <c r="H154" s="103"/>
      <c r="I154" s="103"/>
    </row>
    <row r="155" spans="1:9" ht="45" customHeight="1">
      <c r="A155" s="96"/>
      <c r="B155" s="103"/>
      <c r="C155" s="103"/>
      <c r="D155" s="96"/>
      <c r="E155" s="96"/>
      <c r="F155" s="96"/>
      <c r="G155" s="103"/>
      <c r="H155" s="103"/>
      <c r="I155" s="103"/>
    </row>
    <row r="156" spans="1:9" ht="45" customHeight="1">
      <c r="A156" s="96"/>
      <c r="B156" s="105" t="s">
        <v>33</v>
      </c>
      <c r="C156" s="103"/>
      <c r="D156" s="96"/>
      <c r="E156" s="96"/>
      <c r="F156" s="96"/>
      <c r="G156" s="103"/>
      <c r="H156" s="103"/>
      <c r="I156" s="103"/>
    </row>
    <row r="157" spans="1:9" ht="45" customHeight="1">
      <c r="A157" s="96">
        <v>48</v>
      </c>
      <c r="B157" s="103" t="s">
        <v>203</v>
      </c>
      <c r="C157" s="103"/>
      <c r="D157" s="96"/>
      <c r="E157" s="96"/>
      <c r="F157" s="96"/>
      <c r="G157" s="103"/>
      <c r="H157" s="103"/>
      <c r="I157" s="103"/>
    </row>
    <row r="158" spans="1:9" ht="45" customHeight="1">
      <c r="A158" s="96"/>
      <c r="B158" s="103" t="s">
        <v>204</v>
      </c>
      <c r="C158" s="103"/>
      <c r="D158" s="96">
        <v>2</v>
      </c>
      <c r="E158" s="106"/>
      <c r="F158" s="96"/>
      <c r="G158" s="113"/>
      <c r="H158" s="114"/>
      <c r="I158" s="115"/>
    </row>
    <row r="159" spans="1:9" s="75" customFormat="1" ht="45" customHeight="1">
      <c r="A159" s="99">
        <v>49</v>
      </c>
      <c r="B159" s="108" t="s">
        <v>205</v>
      </c>
      <c r="C159" s="108"/>
      <c r="D159" s="99">
        <v>2</v>
      </c>
      <c r="E159" s="109"/>
      <c r="F159" s="99"/>
      <c r="G159" s="113"/>
      <c r="H159" s="114"/>
      <c r="I159" s="115"/>
    </row>
    <row r="160" spans="1:9" ht="45" customHeight="1">
      <c r="A160" s="96">
        <v>50</v>
      </c>
      <c r="B160" s="103" t="s">
        <v>206</v>
      </c>
      <c r="C160" s="103"/>
      <c r="D160" s="96"/>
      <c r="E160" s="106"/>
      <c r="F160" s="96"/>
      <c r="G160" s="103"/>
      <c r="H160" s="103"/>
      <c r="I160" s="103"/>
    </row>
    <row r="161" spans="1:9" ht="45" customHeight="1">
      <c r="A161" s="96"/>
      <c r="B161" s="103" t="s">
        <v>207</v>
      </c>
      <c r="C161" s="103"/>
      <c r="D161" s="96">
        <v>2</v>
      </c>
      <c r="E161" s="106"/>
      <c r="F161" s="96"/>
      <c r="G161" s="113"/>
      <c r="H161" s="114"/>
      <c r="I161" s="115"/>
    </row>
    <row r="162" spans="1:9" ht="45" customHeight="1">
      <c r="A162" s="96">
        <v>51</v>
      </c>
      <c r="B162" s="103" t="s">
        <v>208</v>
      </c>
      <c r="C162" s="103"/>
      <c r="D162" s="96"/>
      <c r="E162" s="106"/>
      <c r="F162" s="96"/>
      <c r="G162" s="103"/>
      <c r="H162" s="103"/>
      <c r="I162" s="103"/>
    </row>
    <row r="163" spans="1:9" ht="45" customHeight="1">
      <c r="A163" s="96"/>
      <c r="B163" s="103" t="s">
        <v>209</v>
      </c>
      <c r="C163" s="103"/>
      <c r="D163" s="96">
        <v>2</v>
      </c>
      <c r="E163" s="106"/>
      <c r="F163" s="96"/>
      <c r="G163" s="113"/>
      <c r="H163" s="114"/>
      <c r="I163" s="115"/>
    </row>
    <row r="164" spans="1:9" s="75" customFormat="1" ht="45" customHeight="1">
      <c r="A164" s="99">
        <v>52</v>
      </c>
      <c r="B164" s="108" t="s">
        <v>210</v>
      </c>
      <c r="C164" s="108"/>
      <c r="D164" s="99"/>
      <c r="E164" s="109"/>
      <c r="F164" s="99"/>
      <c r="G164" s="117"/>
      <c r="H164" s="117"/>
      <c r="I164" s="118"/>
    </row>
    <row r="165" spans="1:9" s="75" customFormat="1" ht="45" customHeight="1">
      <c r="A165" s="99"/>
      <c r="B165" s="108" t="s">
        <v>211</v>
      </c>
      <c r="C165" s="108"/>
      <c r="D165" s="99">
        <v>2</v>
      </c>
      <c r="E165" s="109"/>
      <c r="F165" s="99"/>
      <c r="G165" s="113"/>
      <c r="H165" s="114"/>
      <c r="I165" s="115"/>
    </row>
    <row r="166" spans="1:9" s="75" customFormat="1" ht="45" customHeight="1">
      <c r="A166" s="99">
        <v>53</v>
      </c>
      <c r="B166" s="108" t="s">
        <v>212</v>
      </c>
      <c r="C166" s="108"/>
      <c r="D166" s="99"/>
      <c r="E166" s="109"/>
      <c r="F166" s="99"/>
      <c r="G166" s="117"/>
      <c r="H166" s="117"/>
      <c r="I166" s="118"/>
    </row>
    <row r="167" spans="1:9" s="75" customFormat="1" ht="45" customHeight="1">
      <c r="A167" s="99"/>
      <c r="B167" s="108" t="s">
        <v>213</v>
      </c>
      <c r="C167" s="108"/>
      <c r="D167" s="99">
        <v>2</v>
      </c>
      <c r="E167" s="109"/>
      <c r="F167" s="99"/>
      <c r="G167" s="113"/>
      <c r="H167" s="114"/>
      <c r="I167" s="115"/>
    </row>
    <row r="168" spans="1:9" ht="45" customHeight="1">
      <c r="A168" s="96"/>
      <c r="B168" s="105" t="s">
        <v>34</v>
      </c>
      <c r="C168" s="103"/>
      <c r="D168" s="98">
        <f>SUM(D158:D167)</f>
        <v>12</v>
      </c>
      <c r="E168" s="98">
        <f>SUM(E158:E167)</f>
        <v>0</v>
      </c>
      <c r="F168" s="98"/>
      <c r="G168" s="103"/>
      <c r="H168" s="103"/>
      <c r="I168" s="103"/>
    </row>
    <row r="169" spans="1:9" ht="45" customHeight="1">
      <c r="A169" s="96"/>
      <c r="B169" s="103"/>
      <c r="C169" s="103"/>
      <c r="D169" s="96"/>
      <c r="E169" s="96"/>
      <c r="F169" s="96"/>
      <c r="G169" s="103"/>
      <c r="H169" s="103"/>
      <c r="I169" s="103"/>
    </row>
    <row r="170" spans="1:9" ht="45" customHeight="1">
      <c r="A170" s="96"/>
      <c r="B170" s="105" t="s">
        <v>35</v>
      </c>
      <c r="C170" s="103"/>
      <c r="D170" s="96"/>
      <c r="E170" s="96"/>
      <c r="F170" s="96"/>
      <c r="G170" s="103"/>
      <c r="H170" s="103"/>
      <c r="I170" s="103"/>
    </row>
    <row r="171" spans="1:9" ht="45" customHeight="1">
      <c r="A171" s="96">
        <v>54</v>
      </c>
      <c r="B171" s="103" t="s">
        <v>214</v>
      </c>
      <c r="C171" s="103"/>
      <c r="D171" s="96"/>
      <c r="E171" s="96"/>
      <c r="F171" s="96"/>
      <c r="G171" s="103"/>
      <c r="H171" s="103"/>
      <c r="I171" s="103"/>
    </row>
    <row r="172" spans="1:9" ht="45" customHeight="1">
      <c r="A172" s="96"/>
      <c r="B172" s="103" t="s">
        <v>215</v>
      </c>
      <c r="C172" s="103"/>
      <c r="D172" s="96"/>
      <c r="E172" s="96"/>
      <c r="F172" s="96"/>
      <c r="G172" s="103"/>
      <c r="H172" s="103"/>
      <c r="I172" s="103"/>
    </row>
    <row r="173" spans="1:9" ht="45" customHeight="1">
      <c r="A173" s="96"/>
      <c r="B173" s="103" t="s">
        <v>216</v>
      </c>
      <c r="C173" s="103"/>
      <c r="D173" s="96">
        <v>2</v>
      </c>
      <c r="E173" s="106"/>
      <c r="F173" s="96"/>
      <c r="G173" s="113"/>
      <c r="H173" s="114"/>
      <c r="I173" s="115"/>
    </row>
    <row r="174" spans="1:9" ht="45" customHeight="1">
      <c r="A174" s="96">
        <v>55</v>
      </c>
      <c r="B174" s="103" t="s">
        <v>217</v>
      </c>
      <c r="C174" s="103"/>
      <c r="D174" s="96"/>
      <c r="E174" s="106"/>
      <c r="F174" s="96"/>
      <c r="G174" s="103"/>
      <c r="H174" s="103"/>
      <c r="I174" s="103"/>
    </row>
    <row r="175" spans="1:9" ht="45" customHeight="1">
      <c r="A175" s="96"/>
      <c r="B175" s="103" t="s">
        <v>218</v>
      </c>
      <c r="C175" s="103"/>
      <c r="D175" s="96">
        <v>2</v>
      </c>
      <c r="E175" s="106"/>
      <c r="F175" s="96"/>
      <c r="G175" s="113"/>
      <c r="H175" s="114"/>
      <c r="I175" s="115"/>
    </row>
    <row r="176" spans="1:9" ht="45" customHeight="1">
      <c r="A176" s="96">
        <v>56</v>
      </c>
      <c r="B176" s="103" t="s">
        <v>219</v>
      </c>
      <c r="C176" s="103"/>
      <c r="D176" s="96"/>
      <c r="E176" s="106"/>
      <c r="F176" s="96"/>
      <c r="G176" s="103"/>
      <c r="H176" s="103"/>
      <c r="I176" s="103"/>
    </row>
    <row r="177" spans="1:9" ht="45" customHeight="1">
      <c r="A177" s="96"/>
      <c r="B177" s="103" t="s">
        <v>220</v>
      </c>
      <c r="C177" s="103"/>
      <c r="D177" s="96">
        <v>2</v>
      </c>
      <c r="E177" s="106"/>
      <c r="F177" s="96"/>
      <c r="G177" s="113"/>
      <c r="H177" s="114"/>
      <c r="I177" s="115"/>
    </row>
    <row r="178" spans="1:9" s="75" customFormat="1" ht="45" customHeight="1">
      <c r="A178" s="99">
        <v>57</v>
      </c>
      <c r="B178" s="108" t="s">
        <v>221</v>
      </c>
      <c r="C178" s="108"/>
      <c r="D178" s="99"/>
      <c r="E178" s="109"/>
      <c r="F178" s="99"/>
      <c r="G178" s="117"/>
      <c r="H178" s="117"/>
      <c r="I178" s="118"/>
    </row>
    <row r="179" spans="1:9" s="75" customFormat="1" ht="45" customHeight="1">
      <c r="A179" s="99"/>
      <c r="B179" s="108" t="s">
        <v>222</v>
      </c>
      <c r="C179" s="108"/>
      <c r="D179" s="99">
        <v>2</v>
      </c>
      <c r="E179" s="109"/>
      <c r="F179" s="99"/>
      <c r="G179" s="113"/>
      <c r="H179" s="114"/>
      <c r="I179" s="115"/>
    </row>
    <row r="180" spans="1:9" s="75" customFormat="1" ht="45" customHeight="1">
      <c r="A180" s="99">
        <v>58</v>
      </c>
      <c r="B180" s="108" t="s">
        <v>223</v>
      </c>
      <c r="C180" s="108"/>
      <c r="D180" s="99"/>
      <c r="E180" s="109"/>
      <c r="F180" s="99"/>
      <c r="G180" s="108"/>
      <c r="H180" s="108"/>
      <c r="I180" s="108"/>
    </row>
    <row r="181" spans="1:9" ht="45" customHeight="1">
      <c r="A181" s="96"/>
      <c r="B181" s="103" t="s">
        <v>224</v>
      </c>
      <c r="C181" s="103"/>
      <c r="D181" s="96"/>
      <c r="E181" s="106"/>
      <c r="F181" s="96"/>
      <c r="G181" s="103"/>
      <c r="H181" s="103"/>
      <c r="I181" s="103"/>
    </row>
    <row r="182" spans="1:9" ht="45" customHeight="1">
      <c r="A182" s="96"/>
      <c r="B182" s="103" t="s">
        <v>225</v>
      </c>
      <c r="C182" s="103"/>
      <c r="D182" s="96">
        <v>2</v>
      </c>
      <c r="E182" s="106"/>
      <c r="F182" s="96"/>
      <c r="G182" s="113"/>
      <c r="H182" s="114"/>
      <c r="I182" s="115"/>
    </row>
    <row r="183" spans="1:9" ht="45" customHeight="1">
      <c r="A183" s="96">
        <v>59</v>
      </c>
      <c r="B183" s="103" t="s">
        <v>226</v>
      </c>
      <c r="C183" s="103"/>
      <c r="D183" s="96"/>
      <c r="E183" s="106"/>
      <c r="F183" s="96"/>
      <c r="G183" s="117"/>
      <c r="H183" s="117"/>
      <c r="I183" s="117"/>
    </row>
    <row r="184" spans="1:9" ht="45" customHeight="1">
      <c r="A184" s="96"/>
      <c r="B184" s="103" t="s">
        <v>227</v>
      </c>
      <c r="C184" s="103"/>
      <c r="D184" s="96">
        <v>2</v>
      </c>
      <c r="E184" s="106"/>
      <c r="F184" s="96"/>
      <c r="G184" s="113"/>
      <c r="H184" s="114"/>
      <c r="I184" s="115"/>
    </row>
    <row r="185" spans="1:9" ht="45" customHeight="1">
      <c r="A185" s="96">
        <v>60</v>
      </c>
      <c r="B185" s="103" t="s">
        <v>229</v>
      </c>
      <c r="C185" s="103"/>
      <c r="D185" s="96"/>
      <c r="E185" s="106"/>
      <c r="F185" s="96"/>
      <c r="G185" s="103"/>
      <c r="H185" s="103"/>
      <c r="I185" s="103"/>
    </row>
    <row r="186" spans="1:9" ht="45" customHeight="1">
      <c r="A186" s="96"/>
      <c r="B186" s="103" t="s">
        <v>230</v>
      </c>
      <c r="C186" s="103"/>
      <c r="D186" s="96"/>
      <c r="E186" s="106"/>
      <c r="F186" s="96"/>
      <c r="G186" s="103"/>
      <c r="H186" s="103"/>
      <c r="I186" s="103"/>
    </row>
    <row r="187" spans="1:9" ht="45" customHeight="1">
      <c r="A187" s="96"/>
      <c r="B187" s="103" t="s">
        <v>228</v>
      </c>
      <c r="C187" s="103"/>
      <c r="D187" s="96">
        <v>2</v>
      </c>
      <c r="E187" s="106"/>
      <c r="F187" s="96"/>
      <c r="G187" s="113"/>
      <c r="H187" s="114"/>
      <c r="I187" s="115"/>
    </row>
    <row r="188" spans="1:9" ht="45" customHeight="1">
      <c r="A188" s="96"/>
      <c r="B188" s="105" t="s">
        <v>36</v>
      </c>
      <c r="C188" s="103"/>
      <c r="D188" s="98">
        <f>SUM(D173:D187)</f>
        <v>14</v>
      </c>
      <c r="E188" s="98">
        <f>SUM(E173:E187)</f>
        <v>0</v>
      </c>
      <c r="F188" s="98"/>
      <c r="G188" s="103"/>
      <c r="H188" s="103"/>
      <c r="I188" s="103"/>
    </row>
    <row r="189" spans="1:9" ht="45" customHeight="1">
      <c r="A189" s="98"/>
      <c r="B189" s="103"/>
      <c r="C189" s="103"/>
      <c r="D189" s="96"/>
      <c r="E189" s="96"/>
      <c r="F189" s="96"/>
      <c r="G189" s="103"/>
      <c r="H189" s="103"/>
      <c r="I189" s="103"/>
    </row>
    <row r="190" spans="1:9" ht="45" customHeight="1">
      <c r="A190" s="98"/>
      <c r="B190" s="103"/>
      <c r="C190" s="103"/>
      <c r="D190" s="96"/>
      <c r="E190" s="96"/>
      <c r="F190" s="96"/>
      <c r="G190" s="103"/>
      <c r="H190" s="103"/>
      <c r="I190" s="103"/>
    </row>
    <row r="191" spans="1:9" ht="45" customHeight="1">
      <c r="A191" s="96"/>
      <c r="B191" s="105" t="s">
        <v>37</v>
      </c>
      <c r="C191" s="103"/>
      <c r="D191" s="96"/>
      <c r="E191" s="96"/>
      <c r="F191" s="96"/>
      <c r="G191" s="103"/>
      <c r="H191" s="103"/>
      <c r="I191" s="103"/>
    </row>
    <row r="192" spans="1:9" ht="45" customHeight="1">
      <c r="A192" s="96">
        <v>61</v>
      </c>
      <c r="B192" s="103" t="s">
        <v>231</v>
      </c>
      <c r="C192" s="103"/>
      <c r="D192" s="96"/>
      <c r="E192" s="96"/>
      <c r="F192" s="96"/>
      <c r="G192" s="103"/>
      <c r="H192" s="103"/>
      <c r="I192" s="103"/>
    </row>
    <row r="193" spans="1:9" ht="45" customHeight="1">
      <c r="A193" s="96"/>
      <c r="B193" s="103" t="s">
        <v>232</v>
      </c>
      <c r="C193" s="103"/>
      <c r="D193" s="96">
        <v>2</v>
      </c>
      <c r="E193" s="106"/>
      <c r="F193" s="96"/>
      <c r="G193" s="113"/>
      <c r="H193" s="114"/>
      <c r="I193" s="115"/>
    </row>
    <row r="194" spans="1:9" ht="45" customHeight="1">
      <c r="A194" s="96">
        <v>62</v>
      </c>
      <c r="B194" s="103" t="s">
        <v>234</v>
      </c>
      <c r="C194" s="103"/>
      <c r="D194" s="96"/>
      <c r="E194" s="96"/>
      <c r="F194" s="96"/>
      <c r="G194" s="103"/>
      <c r="H194" s="103"/>
      <c r="I194" s="103"/>
    </row>
    <row r="195" spans="1:9" ht="45" customHeight="1">
      <c r="A195" s="96"/>
      <c r="B195" s="103" t="s">
        <v>233</v>
      </c>
      <c r="C195" s="103"/>
      <c r="D195" s="96">
        <v>2</v>
      </c>
      <c r="E195" s="106"/>
      <c r="F195" s="96"/>
      <c r="G195" s="113"/>
      <c r="H195" s="114"/>
      <c r="I195" s="115"/>
    </row>
    <row r="196" spans="1:9" s="75" customFormat="1" ht="45" customHeight="1">
      <c r="A196" s="99">
        <v>63</v>
      </c>
      <c r="B196" s="108" t="s">
        <v>187</v>
      </c>
      <c r="C196" s="108"/>
      <c r="D196" s="99"/>
      <c r="E196" s="99"/>
      <c r="F196" s="99"/>
      <c r="G196" s="117"/>
      <c r="H196" s="117"/>
      <c r="I196" s="118"/>
    </row>
    <row r="197" spans="1:9" s="75" customFormat="1" ht="45" customHeight="1">
      <c r="A197" s="99"/>
      <c r="B197" s="108" t="s">
        <v>235</v>
      </c>
      <c r="C197" s="108"/>
      <c r="D197" s="99">
        <v>2</v>
      </c>
      <c r="E197" s="109"/>
      <c r="F197" s="99"/>
      <c r="G197" s="113"/>
      <c r="H197" s="114"/>
      <c r="I197" s="115"/>
    </row>
    <row r="198" spans="1:9" ht="45" customHeight="1">
      <c r="A198" s="96">
        <v>64</v>
      </c>
      <c r="B198" s="103" t="s">
        <v>236</v>
      </c>
      <c r="C198" s="103"/>
      <c r="D198" s="96"/>
      <c r="E198" s="96"/>
      <c r="F198" s="96"/>
      <c r="G198" s="103"/>
      <c r="H198" s="103"/>
      <c r="I198" s="103"/>
    </row>
    <row r="199" spans="1:9" ht="45" customHeight="1">
      <c r="A199" s="96"/>
      <c r="B199" s="103" t="s">
        <v>237</v>
      </c>
      <c r="C199" s="103"/>
      <c r="D199" s="96">
        <v>2</v>
      </c>
      <c r="E199" s="106"/>
      <c r="F199" s="96"/>
      <c r="G199" s="113"/>
      <c r="H199" s="114"/>
      <c r="I199" s="115"/>
    </row>
    <row r="200" spans="1:9" ht="45" customHeight="1">
      <c r="A200" s="96">
        <v>65</v>
      </c>
      <c r="B200" s="103" t="s">
        <v>238</v>
      </c>
      <c r="C200" s="103"/>
      <c r="D200" s="96"/>
      <c r="E200" s="96"/>
      <c r="F200" s="96"/>
      <c r="G200" s="103"/>
      <c r="H200" s="103"/>
      <c r="I200" s="103"/>
    </row>
    <row r="201" spans="1:9" ht="45" customHeight="1">
      <c r="A201" s="96"/>
      <c r="B201" s="103" t="s">
        <v>239</v>
      </c>
      <c r="C201" s="103"/>
      <c r="D201" s="96">
        <v>2</v>
      </c>
      <c r="E201" s="106"/>
      <c r="F201" s="96"/>
      <c r="G201" s="113"/>
      <c r="H201" s="114"/>
      <c r="I201" s="115"/>
    </row>
    <row r="202" spans="1:9" ht="45" customHeight="1">
      <c r="A202" s="96">
        <v>66</v>
      </c>
      <c r="B202" s="103" t="s">
        <v>241</v>
      </c>
      <c r="C202" s="103"/>
      <c r="D202" s="96"/>
      <c r="E202" s="96"/>
      <c r="F202" s="96"/>
      <c r="G202" s="103"/>
      <c r="H202" s="103"/>
      <c r="I202" s="103"/>
    </row>
    <row r="203" spans="1:9" ht="45" customHeight="1">
      <c r="A203" s="96"/>
      <c r="B203" s="103" t="s">
        <v>242</v>
      </c>
      <c r="C203" s="103"/>
      <c r="D203" s="96"/>
      <c r="E203" s="96"/>
      <c r="F203" s="96"/>
      <c r="G203" s="103"/>
      <c r="H203" s="103"/>
      <c r="I203" s="103"/>
    </row>
    <row r="204" spans="1:9" ht="45" customHeight="1">
      <c r="A204" s="96"/>
      <c r="B204" s="103" t="s">
        <v>240</v>
      </c>
      <c r="C204" s="103"/>
      <c r="D204" s="96">
        <v>2</v>
      </c>
      <c r="E204" s="106"/>
      <c r="F204" s="96"/>
      <c r="G204" s="113"/>
      <c r="H204" s="114"/>
      <c r="I204" s="115"/>
    </row>
    <row r="205" spans="1:9" ht="45" customHeight="1">
      <c r="A205" s="96"/>
      <c r="B205" s="105" t="s">
        <v>38</v>
      </c>
      <c r="C205" s="103"/>
      <c r="D205" s="98">
        <f>SUM(D193:D204)</f>
        <v>12</v>
      </c>
      <c r="E205" s="98">
        <f>SUM(E193:E204)</f>
        <v>0</v>
      </c>
      <c r="F205" s="98"/>
      <c r="G205" s="103"/>
      <c r="H205" s="103"/>
      <c r="I205" s="103"/>
    </row>
    <row r="206" spans="1:9" ht="45" customHeight="1">
      <c r="A206" s="96"/>
      <c r="B206" s="103"/>
      <c r="C206" s="103"/>
      <c r="D206" s="96"/>
      <c r="E206" s="96"/>
      <c r="F206" s="96"/>
      <c r="G206" s="103"/>
      <c r="H206" s="103"/>
      <c r="I206" s="103"/>
    </row>
    <row r="207" spans="1:9" ht="45" customHeight="1">
      <c r="A207" s="96"/>
      <c r="B207" s="103"/>
      <c r="C207" s="103"/>
      <c r="D207" s="96"/>
      <c r="E207" s="96"/>
      <c r="F207" s="96"/>
      <c r="G207" s="103"/>
      <c r="H207" s="103"/>
      <c r="I207" s="103"/>
    </row>
    <row r="208" spans="1:9" ht="45" customHeight="1">
      <c r="A208" s="96"/>
      <c r="B208" s="105" t="s">
        <v>243</v>
      </c>
      <c r="C208" s="103"/>
      <c r="D208" s="96"/>
      <c r="E208" s="96"/>
      <c r="F208" s="96"/>
      <c r="G208" s="103"/>
      <c r="H208" s="103"/>
      <c r="I208" s="103"/>
    </row>
    <row r="209" spans="1:9" ht="45" customHeight="1">
      <c r="A209" s="96">
        <v>67</v>
      </c>
      <c r="B209" s="103" t="s">
        <v>188</v>
      </c>
      <c r="C209" s="103"/>
      <c r="D209" s="96"/>
      <c r="E209" s="96"/>
      <c r="F209" s="96"/>
      <c r="G209" s="103"/>
      <c r="H209" s="103"/>
      <c r="I209" s="103"/>
    </row>
    <row r="210" spans="1:9" ht="45" customHeight="1">
      <c r="A210" s="96"/>
      <c r="B210" s="103" t="s">
        <v>244</v>
      </c>
      <c r="C210" s="103"/>
      <c r="D210" s="96">
        <v>2</v>
      </c>
      <c r="E210" s="106"/>
      <c r="F210" s="96"/>
      <c r="G210" s="113"/>
      <c r="H210" s="114"/>
      <c r="I210" s="115"/>
    </row>
    <row r="211" spans="1:9" s="75" customFormat="1" ht="45" customHeight="1">
      <c r="A211" s="99">
        <v>68</v>
      </c>
      <c r="B211" s="108" t="s">
        <v>245</v>
      </c>
      <c r="C211" s="108"/>
      <c r="D211" s="99"/>
      <c r="E211" s="99"/>
      <c r="F211" s="99"/>
      <c r="G211" s="117"/>
      <c r="H211" s="117"/>
      <c r="I211" s="118"/>
    </row>
    <row r="212" spans="1:9" s="75" customFormat="1" ht="45" customHeight="1">
      <c r="A212" s="99"/>
      <c r="B212" s="108" t="s">
        <v>246</v>
      </c>
      <c r="C212" s="108"/>
      <c r="D212" s="99">
        <v>2</v>
      </c>
      <c r="E212" s="109"/>
      <c r="F212" s="99"/>
      <c r="G212" s="113"/>
      <c r="H212" s="114"/>
      <c r="I212" s="115"/>
    </row>
    <row r="213" spans="1:9" ht="45" customHeight="1">
      <c r="A213" s="96">
        <v>69</v>
      </c>
      <c r="B213" s="103" t="s">
        <v>247</v>
      </c>
      <c r="C213" s="103"/>
      <c r="D213" s="96"/>
      <c r="E213" s="96"/>
      <c r="F213" s="96"/>
      <c r="G213" s="103"/>
      <c r="H213" s="103"/>
      <c r="I213" s="103"/>
    </row>
    <row r="214" spans="1:9" ht="45" customHeight="1">
      <c r="A214" s="96"/>
      <c r="B214" s="103" t="s">
        <v>248</v>
      </c>
      <c r="C214" s="103"/>
      <c r="D214" s="96"/>
      <c r="E214" s="96"/>
      <c r="F214" s="96"/>
      <c r="G214" s="103"/>
      <c r="H214" s="103"/>
      <c r="I214" s="103"/>
    </row>
    <row r="215" spans="1:9" ht="45" customHeight="1">
      <c r="A215" s="96"/>
      <c r="B215" s="103" t="s">
        <v>249</v>
      </c>
      <c r="C215" s="103"/>
      <c r="D215" s="96">
        <v>2</v>
      </c>
      <c r="E215" s="106"/>
      <c r="F215" s="96"/>
      <c r="G215" s="113"/>
      <c r="H215" s="114"/>
      <c r="I215" s="115"/>
    </row>
    <row r="216" spans="1:9" ht="45" customHeight="1">
      <c r="A216" s="96"/>
      <c r="B216" s="105" t="s">
        <v>39</v>
      </c>
      <c r="C216" s="103"/>
      <c r="D216" s="98">
        <f>SUM(D210:D215)</f>
        <v>6</v>
      </c>
      <c r="E216" s="98">
        <f>SUM(E210:E215)</f>
        <v>0</v>
      </c>
      <c r="F216" s="98"/>
      <c r="G216" s="103"/>
      <c r="H216" s="103"/>
      <c r="I216" s="103"/>
    </row>
    <row r="217" spans="1:9" ht="45" customHeight="1">
      <c r="A217" s="96"/>
      <c r="B217" s="105"/>
      <c r="C217" s="103"/>
      <c r="D217" s="98"/>
      <c r="E217" s="98"/>
      <c r="F217" s="98"/>
      <c r="G217" s="103"/>
      <c r="H217" s="103"/>
      <c r="I217" s="103"/>
    </row>
    <row r="218" spans="1:9" ht="45" customHeight="1">
      <c r="A218" s="98"/>
      <c r="B218" s="103"/>
      <c r="C218" s="103"/>
      <c r="D218" s="96"/>
      <c r="E218" s="96"/>
      <c r="F218" s="96"/>
      <c r="G218" s="103"/>
      <c r="H218" s="103"/>
      <c r="I218" s="103"/>
    </row>
    <row r="219" spans="1:9" ht="45" customHeight="1" thickBot="1">
      <c r="A219" s="138" t="s">
        <v>40</v>
      </c>
      <c r="B219" s="138"/>
      <c r="C219" s="103"/>
      <c r="D219" s="100">
        <v>46</v>
      </c>
      <c r="E219" s="100">
        <f>E235+E255+E278+E299+E305+E311</f>
        <v>0</v>
      </c>
      <c r="F219" s="97"/>
      <c r="G219" s="103"/>
      <c r="H219" s="103"/>
      <c r="I219" s="103"/>
    </row>
    <row r="220" spans="1:9" ht="45" customHeight="1" thickTop="1">
      <c r="A220" s="98"/>
      <c r="B220" s="105"/>
      <c r="C220" s="103"/>
      <c r="D220" s="97"/>
      <c r="E220" s="97"/>
      <c r="F220" s="97"/>
      <c r="G220" s="103"/>
      <c r="H220" s="103"/>
      <c r="I220" s="103"/>
    </row>
    <row r="221" spans="1:9" ht="45" customHeight="1">
      <c r="A221" s="98"/>
      <c r="B221" s="103"/>
      <c r="C221" s="103"/>
      <c r="D221" s="96"/>
      <c r="E221" s="96"/>
      <c r="F221" s="96"/>
      <c r="G221" s="103"/>
      <c r="H221" s="103"/>
      <c r="I221" s="103"/>
    </row>
    <row r="222" spans="1:9" ht="45" customHeight="1">
      <c r="A222" s="96"/>
      <c r="B222" s="105" t="s">
        <v>41</v>
      </c>
      <c r="C222" s="103"/>
      <c r="D222" s="96"/>
      <c r="E222" s="96"/>
      <c r="F222" s="96"/>
      <c r="G222" s="103"/>
      <c r="H222" s="103"/>
      <c r="I222" s="103"/>
    </row>
    <row r="223" spans="1:9" ht="45" customHeight="1">
      <c r="A223" s="96">
        <v>70</v>
      </c>
      <c r="B223" s="103" t="s">
        <v>250</v>
      </c>
      <c r="C223" s="103"/>
      <c r="D223" s="96"/>
      <c r="E223" s="96"/>
      <c r="F223" s="96"/>
      <c r="G223" s="103"/>
      <c r="H223" s="103"/>
      <c r="I223" s="103"/>
    </row>
    <row r="224" spans="1:9" ht="45" customHeight="1">
      <c r="A224" s="96"/>
      <c r="B224" s="103" t="s">
        <v>251</v>
      </c>
      <c r="C224" s="103"/>
      <c r="D224" s="96">
        <v>2</v>
      </c>
      <c r="E224" s="106"/>
      <c r="F224" s="96"/>
      <c r="G224" s="113"/>
      <c r="H224" s="114"/>
      <c r="I224" s="115"/>
    </row>
    <row r="225" spans="1:9" ht="45" customHeight="1">
      <c r="A225" s="96">
        <v>71</v>
      </c>
      <c r="B225" s="103" t="s">
        <v>252</v>
      </c>
      <c r="C225" s="103"/>
      <c r="D225" s="96">
        <v>2</v>
      </c>
      <c r="E225" s="96"/>
      <c r="F225" s="96"/>
      <c r="G225" s="113"/>
      <c r="H225" s="114"/>
      <c r="I225" s="115"/>
    </row>
    <row r="226" spans="1:9" ht="45" customHeight="1">
      <c r="A226" s="96">
        <v>72</v>
      </c>
      <c r="B226" s="103" t="s">
        <v>253</v>
      </c>
      <c r="C226" s="103"/>
      <c r="D226" s="96"/>
      <c r="E226" s="96"/>
      <c r="F226" s="96"/>
      <c r="G226" s="103"/>
      <c r="H226" s="103"/>
      <c r="I226" s="103"/>
    </row>
    <row r="227" spans="1:9" ht="45" customHeight="1">
      <c r="A227" s="96"/>
      <c r="B227" s="103" t="s">
        <v>254</v>
      </c>
      <c r="C227" s="103"/>
      <c r="D227" s="96"/>
      <c r="E227" s="96"/>
      <c r="F227" s="96"/>
      <c r="G227" s="103"/>
      <c r="H227" s="103"/>
      <c r="I227" s="103"/>
    </row>
    <row r="228" spans="1:9" ht="45" customHeight="1">
      <c r="A228" s="96"/>
      <c r="B228" s="103" t="s">
        <v>255</v>
      </c>
      <c r="C228" s="103"/>
      <c r="D228" s="96">
        <v>2</v>
      </c>
      <c r="E228" s="106"/>
      <c r="F228" s="96"/>
      <c r="G228" s="113"/>
      <c r="H228" s="114"/>
      <c r="I228" s="115"/>
    </row>
    <row r="229" spans="1:9" ht="45" customHeight="1">
      <c r="A229" s="96">
        <v>73</v>
      </c>
      <c r="B229" s="103" t="s">
        <v>256</v>
      </c>
      <c r="C229" s="103"/>
      <c r="D229" s="96"/>
      <c r="E229" s="96"/>
      <c r="F229" s="96"/>
      <c r="G229" s="103"/>
      <c r="H229" s="103"/>
      <c r="I229" s="103"/>
    </row>
    <row r="230" spans="1:9" ht="45" customHeight="1">
      <c r="A230" s="96"/>
      <c r="B230" s="103" t="s">
        <v>257</v>
      </c>
      <c r="C230" s="103"/>
      <c r="D230" s="96"/>
      <c r="E230" s="96"/>
      <c r="F230" s="96"/>
      <c r="G230" s="103"/>
      <c r="H230" s="103"/>
      <c r="I230" s="103"/>
    </row>
    <row r="231" spans="1:9" ht="45" customHeight="1">
      <c r="A231" s="96"/>
      <c r="B231" s="103" t="s">
        <v>42</v>
      </c>
      <c r="C231" s="103"/>
      <c r="D231" s="96">
        <v>2</v>
      </c>
      <c r="E231" s="106"/>
      <c r="F231" s="96"/>
      <c r="G231" s="113"/>
      <c r="H231" s="114"/>
      <c r="I231" s="115"/>
    </row>
    <row r="232" spans="1:9" s="75" customFormat="1" ht="45" customHeight="1">
      <c r="A232" s="99">
        <v>74</v>
      </c>
      <c r="B232" s="108" t="s">
        <v>258</v>
      </c>
      <c r="C232" s="108"/>
      <c r="D232" s="99"/>
      <c r="E232" s="99"/>
      <c r="F232" s="99"/>
      <c r="G232" s="108"/>
      <c r="H232" s="108"/>
      <c r="I232" s="108"/>
    </row>
    <row r="233" spans="1:9" s="75" customFormat="1" ht="45" customHeight="1">
      <c r="A233" s="99"/>
      <c r="B233" s="108" t="s">
        <v>259</v>
      </c>
      <c r="C233" s="108"/>
      <c r="D233" s="99">
        <v>2</v>
      </c>
      <c r="E233" s="99"/>
      <c r="F233" s="99"/>
      <c r="G233" s="113"/>
      <c r="H233" s="114"/>
      <c r="I233" s="115"/>
    </row>
    <row r="234" spans="1:9" ht="45" customHeight="1">
      <c r="A234" s="96"/>
      <c r="B234" s="103"/>
      <c r="C234" s="103"/>
      <c r="D234" s="96"/>
      <c r="E234" s="106"/>
      <c r="F234" s="96"/>
    </row>
    <row r="235" spans="1:9" ht="45" customHeight="1">
      <c r="A235" s="96"/>
      <c r="B235" s="107" t="s">
        <v>43</v>
      </c>
      <c r="C235" s="103"/>
      <c r="D235" s="101">
        <f>SUM(D224:D234)</f>
        <v>10</v>
      </c>
      <c r="E235" s="101">
        <f>SUM(E224:E234)</f>
        <v>0</v>
      </c>
      <c r="F235" s="101"/>
      <c r="G235" s="103"/>
      <c r="H235" s="103"/>
      <c r="I235" s="103"/>
    </row>
    <row r="236" spans="1:9" ht="45" customHeight="1">
      <c r="A236" s="101"/>
      <c r="B236" s="103"/>
      <c r="C236" s="103"/>
      <c r="D236" s="96"/>
      <c r="E236" s="96"/>
      <c r="F236" s="96"/>
      <c r="G236" s="103"/>
      <c r="H236" s="103"/>
      <c r="I236" s="103"/>
    </row>
    <row r="237" spans="1:9" ht="45" customHeight="1">
      <c r="A237" s="101"/>
      <c r="B237" s="103"/>
      <c r="C237" s="103"/>
      <c r="D237" s="96"/>
      <c r="E237" s="96"/>
      <c r="F237" s="96"/>
      <c r="G237" s="103"/>
      <c r="H237" s="103"/>
      <c r="I237" s="103"/>
    </row>
    <row r="238" spans="1:9" ht="45" customHeight="1">
      <c r="A238" s="96"/>
      <c r="B238" s="105" t="s">
        <v>44</v>
      </c>
      <c r="C238" s="103"/>
      <c r="D238" s="96"/>
      <c r="E238" s="96"/>
      <c r="F238" s="96"/>
      <c r="G238" s="103"/>
      <c r="H238" s="103"/>
      <c r="I238" s="103"/>
    </row>
    <row r="239" spans="1:9" ht="45" customHeight="1">
      <c r="A239" s="96">
        <v>75</v>
      </c>
      <c r="B239" s="103" t="s">
        <v>260</v>
      </c>
      <c r="C239" s="103"/>
      <c r="D239" s="96"/>
      <c r="E239" s="96"/>
      <c r="F239" s="96"/>
      <c r="G239" s="103"/>
      <c r="H239" s="103"/>
      <c r="I239" s="103"/>
    </row>
    <row r="240" spans="1:9" ht="45" customHeight="1">
      <c r="A240" s="96"/>
      <c r="B240" s="103" t="s">
        <v>261</v>
      </c>
      <c r="C240" s="103"/>
      <c r="D240" s="96">
        <v>2</v>
      </c>
      <c r="E240" s="106"/>
      <c r="F240" s="96"/>
      <c r="G240" s="113"/>
      <c r="H240" s="114"/>
      <c r="I240" s="115"/>
    </row>
    <row r="241" spans="1:9" ht="45" customHeight="1">
      <c r="A241" s="96">
        <v>76</v>
      </c>
      <c r="B241" s="103" t="s">
        <v>262</v>
      </c>
      <c r="C241" s="103"/>
      <c r="D241" s="96"/>
      <c r="E241" s="96"/>
      <c r="F241" s="96"/>
      <c r="G241" s="103"/>
      <c r="H241" s="103"/>
      <c r="I241" s="103"/>
    </row>
    <row r="242" spans="1:9" ht="45" customHeight="1">
      <c r="A242" s="96"/>
      <c r="B242" s="103" t="s">
        <v>263</v>
      </c>
      <c r="C242" s="103"/>
      <c r="D242" s="96">
        <v>2</v>
      </c>
      <c r="E242" s="106"/>
      <c r="F242" s="96"/>
      <c r="G242" s="113"/>
      <c r="H242" s="114"/>
      <c r="I242" s="115"/>
    </row>
    <row r="243" spans="1:9" ht="45" customHeight="1">
      <c r="A243" s="96">
        <v>77</v>
      </c>
      <c r="B243" s="103" t="s">
        <v>264</v>
      </c>
      <c r="C243" s="103"/>
      <c r="D243" s="96"/>
      <c r="E243" s="96"/>
      <c r="F243" s="96"/>
      <c r="G243" s="103"/>
      <c r="H243" s="103"/>
      <c r="I243" s="103"/>
    </row>
    <row r="244" spans="1:9" ht="45" customHeight="1">
      <c r="A244" s="96"/>
      <c r="B244" s="103" t="s">
        <v>265</v>
      </c>
      <c r="C244" s="103"/>
      <c r="D244" s="96">
        <v>2</v>
      </c>
      <c r="E244" s="106"/>
      <c r="F244" s="96"/>
      <c r="G244" s="113"/>
      <c r="H244" s="114"/>
      <c r="I244" s="115"/>
    </row>
    <row r="245" spans="1:9" ht="45" customHeight="1">
      <c r="A245" s="96">
        <v>78</v>
      </c>
      <c r="B245" s="103" t="s">
        <v>266</v>
      </c>
      <c r="C245" s="103"/>
      <c r="D245" s="96"/>
      <c r="E245" s="96"/>
      <c r="F245" s="96"/>
      <c r="G245" s="103"/>
      <c r="H245" s="103"/>
      <c r="I245" s="103"/>
    </row>
    <row r="246" spans="1:9" ht="45" customHeight="1">
      <c r="A246" s="96"/>
      <c r="B246" s="103" t="s">
        <v>267</v>
      </c>
      <c r="C246" s="103"/>
      <c r="D246" s="96">
        <v>2</v>
      </c>
      <c r="E246" s="106"/>
      <c r="F246" s="96"/>
      <c r="G246" s="113"/>
      <c r="H246" s="114"/>
      <c r="I246" s="115"/>
    </row>
    <row r="247" spans="1:9" ht="45" customHeight="1">
      <c r="A247" s="96">
        <v>79</v>
      </c>
      <c r="B247" s="103" t="s">
        <v>268</v>
      </c>
      <c r="C247" s="103"/>
      <c r="D247" s="96"/>
      <c r="E247" s="96"/>
      <c r="F247" s="96"/>
      <c r="G247" s="103"/>
      <c r="H247" s="103"/>
      <c r="I247" s="103"/>
    </row>
    <row r="248" spans="1:9" ht="45" customHeight="1">
      <c r="A248" s="96"/>
      <c r="B248" s="103" t="s">
        <v>269</v>
      </c>
      <c r="C248" s="103"/>
      <c r="D248" s="96">
        <v>2</v>
      </c>
      <c r="E248" s="106"/>
      <c r="F248" s="96"/>
      <c r="G248" s="113"/>
      <c r="H248" s="114"/>
      <c r="I248" s="115"/>
    </row>
    <row r="249" spans="1:9" ht="45" customHeight="1">
      <c r="A249" s="96">
        <v>80</v>
      </c>
      <c r="B249" s="103" t="s">
        <v>270</v>
      </c>
      <c r="C249" s="103"/>
      <c r="D249" s="96"/>
      <c r="E249" s="96"/>
      <c r="F249" s="96"/>
      <c r="G249" s="103"/>
      <c r="H249" s="103"/>
      <c r="I249" s="103"/>
    </row>
    <row r="250" spans="1:9" ht="45" customHeight="1">
      <c r="A250" s="96"/>
      <c r="B250" s="103" t="s">
        <v>271</v>
      </c>
      <c r="C250" s="103"/>
      <c r="D250" s="96">
        <v>2</v>
      </c>
      <c r="E250" s="106"/>
      <c r="F250" s="96"/>
      <c r="G250" s="113"/>
      <c r="H250" s="114"/>
      <c r="I250" s="115"/>
    </row>
    <row r="251" spans="1:9" ht="45" customHeight="1">
      <c r="A251" s="96">
        <v>81</v>
      </c>
      <c r="B251" s="103" t="s">
        <v>272</v>
      </c>
      <c r="C251" s="103"/>
      <c r="D251" s="96"/>
      <c r="E251" s="96"/>
      <c r="F251" s="96"/>
      <c r="G251" s="103"/>
      <c r="H251" s="103"/>
      <c r="I251" s="103"/>
    </row>
    <row r="252" spans="1:9" ht="45" customHeight="1">
      <c r="A252" s="96"/>
      <c r="B252" s="103" t="s">
        <v>273</v>
      </c>
      <c r="C252" s="103"/>
      <c r="D252" s="96">
        <v>2</v>
      </c>
      <c r="E252" s="106"/>
      <c r="F252" s="96"/>
      <c r="G252" s="113"/>
      <c r="H252" s="114"/>
      <c r="I252" s="115"/>
    </row>
    <row r="253" spans="1:9" ht="45" customHeight="1">
      <c r="A253" s="96">
        <v>82</v>
      </c>
      <c r="B253" s="103" t="s">
        <v>274</v>
      </c>
      <c r="C253" s="103"/>
      <c r="D253" s="96"/>
      <c r="E253" s="96"/>
      <c r="F253" s="96"/>
      <c r="G253" s="103"/>
      <c r="H253" s="103"/>
      <c r="I253" s="103"/>
    </row>
    <row r="254" spans="1:9" ht="45" customHeight="1">
      <c r="A254" s="96"/>
      <c r="B254" s="103" t="s">
        <v>275</v>
      </c>
      <c r="C254" s="103"/>
      <c r="D254" s="96">
        <v>2</v>
      </c>
      <c r="E254" s="106"/>
      <c r="F254" s="96"/>
      <c r="G254" s="113"/>
      <c r="H254" s="114"/>
      <c r="I254" s="115"/>
    </row>
    <row r="255" spans="1:9" ht="45" customHeight="1">
      <c r="A255" s="96"/>
      <c r="B255" s="105" t="s">
        <v>45</v>
      </c>
      <c r="C255" s="103"/>
      <c r="D255" s="98">
        <f>SUM(D240:D254)</f>
        <v>16</v>
      </c>
      <c r="E255" s="98">
        <f>SUM(E240:E254)</f>
        <v>0</v>
      </c>
      <c r="F255" s="98"/>
      <c r="G255" s="119"/>
      <c r="H255" s="119"/>
      <c r="I255" s="120"/>
    </row>
    <row r="256" spans="1:9" ht="45" customHeight="1">
      <c r="A256" s="98"/>
      <c r="B256" s="103"/>
      <c r="C256" s="103"/>
      <c r="D256" s="96"/>
      <c r="E256" s="96"/>
      <c r="F256" s="96"/>
      <c r="G256" s="116"/>
      <c r="H256" s="116"/>
      <c r="I256" s="121"/>
    </row>
    <row r="257" spans="1:9" ht="45" customHeight="1">
      <c r="A257" s="96"/>
      <c r="B257" s="105" t="s">
        <v>46</v>
      </c>
      <c r="C257" s="103"/>
      <c r="D257" s="96"/>
      <c r="E257" s="96"/>
      <c r="F257" s="96"/>
      <c r="G257" s="116"/>
      <c r="H257" s="116"/>
      <c r="I257" s="121"/>
    </row>
    <row r="258" spans="1:9" s="75" customFormat="1" ht="45" customHeight="1">
      <c r="A258" s="99">
        <v>83</v>
      </c>
      <c r="B258" s="108" t="s">
        <v>276</v>
      </c>
      <c r="C258" s="108"/>
      <c r="D258" s="99"/>
      <c r="E258" s="99"/>
      <c r="F258" s="99"/>
      <c r="G258" s="116"/>
      <c r="H258" s="116"/>
      <c r="I258" s="121"/>
    </row>
    <row r="259" spans="1:9" s="75" customFormat="1" ht="45" customHeight="1">
      <c r="A259" s="99"/>
      <c r="B259" s="108" t="s">
        <v>277</v>
      </c>
      <c r="C259" s="108"/>
      <c r="D259" s="99">
        <v>2</v>
      </c>
      <c r="E259" s="109"/>
      <c r="F259" s="99"/>
      <c r="G259" s="113"/>
      <c r="H259" s="114"/>
      <c r="I259" s="115"/>
    </row>
    <row r="260" spans="1:9" ht="45" customHeight="1">
      <c r="A260" s="96">
        <v>84</v>
      </c>
      <c r="B260" s="103" t="s">
        <v>278</v>
      </c>
      <c r="C260" s="103"/>
      <c r="D260" s="96"/>
      <c r="E260" s="106"/>
      <c r="F260" s="96"/>
      <c r="G260" s="103"/>
      <c r="H260" s="103"/>
      <c r="I260" s="103"/>
    </row>
    <row r="261" spans="1:9" ht="45" customHeight="1">
      <c r="A261" s="96"/>
      <c r="B261" s="103" t="s">
        <v>279</v>
      </c>
      <c r="C261" s="103"/>
      <c r="D261" s="96">
        <v>2</v>
      </c>
      <c r="E261" s="106"/>
      <c r="F261" s="96"/>
      <c r="G261" s="113"/>
      <c r="H261" s="114"/>
      <c r="I261" s="115"/>
    </row>
    <row r="262" spans="1:9" ht="45" customHeight="1">
      <c r="A262" s="96">
        <v>85</v>
      </c>
      <c r="B262" s="103" t="s">
        <v>280</v>
      </c>
      <c r="C262" s="103"/>
      <c r="D262" s="96"/>
      <c r="E262" s="106"/>
      <c r="F262" s="96"/>
      <c r="G262" s="103"/>
      <c r="H262" s="103"/>
      <c r="I262" s="103"/>
    </row>
    <row r="263" spans="1:9" ht="45" customHeight="1">
      <c r="A263" s="96"/>
      <c r="B263" s="103" t="s">
        <v>281</v>
      </c>
      <c r="C263" s="103"/>
      <c r="D263" s="96">
        <v>2</v>
      </c>
      <c r="E263" s="106"/>
      <c r="F263" s="96"/>
      <c r="G263" s="113"/>
      <c r="H263" s="114"/>
      <c r="I263" s="115"/>
    </row>
    <row r="264" spans="1:9" ht="45" customHeight="1">
      <c r="A264" s="96">
        <v>86</v>
      </c>
      <c r="B264" s="103" t="s">
        <v>282</v>
      </c>
      <c r="C264" s="124"/>
      <c r="D264" s="96"/>
      <c r="E264" s="106"/>
      <c r="F264" s="96"/>
      <c r="G264" s="103"/>
      <c r="H264" s="103"/>
      <c r="I264" s="103"/>
    </row>
    <row r="265" spans="1:9" ht="45" customHeight="1">
      <c r="A265" s="96"/>
      <c r="B265" s="103" t="s">
        <v>283</v>
      </c>
      <c r="C265" s="124"/>
      <c r="D265" s="96">
        <v>2</v>
      </c>
      <c r="E265" s="106"/>
      <c r="F265" s="96"/>
      <c r="G265" s="113"/>
      <c r="H265" s="114"/>
      <c r="I265" s="115"/>
    </row>
    <row r="266" spans="1:9" s="75" customFormat="1" ht="45" customHeight="1">
      <c r="A266" s="99">
        <v>87</v>
      </c>
      <c r="B266" s="108" t="s">
        <v>284</v>
      </c>
      <c r="C266" s="108"/>
      <c r="D266" s="99"/>
      <c r="E266" s="109"/>
      <c r="F266" s="99"/>
      <c r="G266" s="119"/>
      <c r="H266" s="119"/>
      <c r="I266" s="120"/>
    </row>
    <row r="267" spans="1:9" s="75" customFormat="1" ht="45" customHeight="1">
      <c r="A267" s="99"/>
      <c r="B267" s="108" t="s">
        <v>285</v>
      </c>
      <c r="C267" s="108"/>
      <c r="D267" s="99"/>
      <c r="E267" s="109"/>
      <c r="F267" s="99"/>
      <c r="G267" s="122"/>
      <c r="H267" s="122"/>
      <c r="I267" s="123"/>
    </row>
    <row r="268" spans="1:9" s="75" customFormat="1" ht="45" customHeight="1">
      <c r="A268" s="99"/>
      <c r="B268" s="108" t="s">
        <v>286</v>
      </c>
      <c r="C268" s="108"/>
      <c r="D268" s="99">
        <v>2</v>
      </c>
      <c r="E268" s="109"/>
      <c r="F268" s="99"/>
      <c r="G268" s="113"/>
      <c r="H268" s="114"/>
      <c r="I268" s="115"/>
    </row>
    <row r="269" spans="1:9" ht="45" customHeight="1">
      <c r="A269" s="96">
        <v>88</v>
      </c>
      <c r="B269" s="103" t="s">
        <v>287</v>
      </c>
      <c r="C269" s="103"/>
      <c r="D269" s="96"/>
      <c r="E269" s="106"/>
      <c r="F269" s="96"/>
      <c r="G269" s="117"/>
      <c r="H269" s="117"/>
      <c r="I269" s="118"/>
    </row>
    <row r="270" spans="1:9" ht="45" customHeight="1">
      <c r="A270" s="96"/>
      <c r="B270" s="103" t="s">
        <v>288</v>
      </c>
      <c r="C270" s="103"/>
      <c r="D270" s="96">
        <v>2</v>
      </c>
      <c r="E270" s="106"/>
      <c r="F270" s="96"/>
      <c r="G270" s="113"/>
      <c r="H270" s="114"/>
      <c r="I270" s="115"/>
    </row>
    <row r="271" spans="1:9" s="75" customFormat="1" ht="45" customHeight="1">
      <c r="A271" s="99">
        <v>89</v>
      </c>
      <c r="B271" s="108" t="s">
        <v>289</v>
      </c>
      <c r="C271" s="108"/>
      <c r="D271" s="96">
        <v>2</v>
      </c>
      <c r="E271" s="109"/>
      <c r="F271" s="99"/>
      <c r="G271" s="113"/>
      <c r="H271" s="114"/>
      <c r="I271" s="115"/>
    </row>
    <row r="272" spans="1:9" s="75" customFormat="1" ht="45" customHeight="1">
      <c r="A272" s="99"/>
      <c r="B272" s="108"/>
      <c r="C272" s="108"/>
      <c r="D272" s="99"/>
      <c r="E272" s="109"/>
      <c r="F272" s="99"/>
    </row>
    <row r="273" spans="1:9" s="75" customFormat="1" ht="45" customHeight="1">
      <c r="A273" s="99">
        <v>90</v>
      </c>
      <c r="B273" s="108" t="s">
        <v>290</v>
      </c>
      <c r="C273" s="108"/>
      <c r="D273" s="99"/>
      <c r="E273" s="109"/>
      <c r="F273" s="99"/>
      <c r="G273" s="117"/>
      <c r="H273" s="117"/>
      <c r="I273" s="118"/>
    </row>
    <row r="274" spans="1:9" s="75" customFormat="1" ht="45" customHeight="1">
      <c r="A274" s="99"/>
      <c r="B274" s="108" t="s">
        <v>291</v>
      </c>
      <c r="C274" s="108"/>
      <c r="D274" s="99">
        <v>2</v>
      </c>
      <c r="E274" s="109"/>
      <c r="F274" s="99"/>
      <c r="G274" s="113"/>
      <c r="H274" s="114"/>
      <c r="I274" s="115"/>
    </row>
    <row r="275" spans="1:9" ht="45" customHeight="1">
      <c r="A275" s="96">
        <v>91</v>
      </c>
      <c r="B275" s="103" t="s">
        <v>292</v>
      </c>
      <c r="C275" s="103"/>
      <c r="D275" s="96"/>
      <c r="E275" s="106"/>
      <c r="F275" s="96"/>
      <c r="G275" s="103"/>
      <c r="H275" s="103"/>
      <c r="I275" s="103"/>
    </row>
    <row r="276" spans="1:9" ht="45" customHeight="1">
      <c r="A276" s="96"/>
      <c r="B276" s="103" t="s">
        <v>293</v>
      </c>
      <c r="C276" s="103"/>
      <c r="D276" s="96"/>
      <c r="E276" s="106"/>
      <c r="F276" s="96"/>
      <c r="G276" s="103"/>
      <c r="H276" s="103"/>
      <c r="I276" s="103"/>
    </row>
    <row r="277" spans="1:9" ht="45" customHeight="1">
      <c r="A277" s="96"/>
      <c r="B277" s="103" t="s">
        <v>294</v>
      </c>
      <c r="C277" s="103"/>
      <c r="D277" s="96">
        <v>2</v>
      </c>
      <c r="E277" s="106"/>
      <c r="F277" s="96"/>
      <c r="G277" s="113"/>
      <c r="H277" s="114"/>
      <c r="I277" s="115"/>
    </row>
    <row r="278" spans="1:9" ht="45" customHeight="1">
      <c r="A278" s="96"/>
      <c r="B278" s="105" t="s">
        <v>47</v>
      </c>
      <c r="C278" s="103"/>
      <c r="D278" s="98">
        <f>SUM(D259:D277)</f>
        <v>18</v>
      </c>
      <c r="E278" s="98">
        <f>SUM(E259:E277)</f>
        <v>0</v>
      </c>
      <c r="F278" s="98"/>
      <c r="G278" s="103"/>
      <c r="H278" s="103"/>
      <c r="I278" s="103"/>
    </row>
    <row r="279" spans="1:9" ht="45" customHeight="1">
      <c r="A279" s="96"/>
      <c r="B279" s="103"/>
      <c r="C279" s="103"/>
      <c r="D279" s="96"/>
      <c r="E279" s="96"/>
      <c r="F279" s="96"/>
      <c r="G279" s="103"/>
      <c r="H279" s="103"/>
      <c r="I279" s="103"/>
    </row>
    <row r="280" spans="1:9" ht="45" customHeight="1">
      <c r="A280" s="96"/>
      <c r="B280" s="103"/>
      <c r="C280" s="103"/>
      <c r="D280" s="96"/>
      <c r="E280" s="96"/>
      <c r="F280" s="96"/>
      <c r="G280" s="103"/>
      <c r="H280" s="103"/>
      <c r="I280" s="103"/>
    </row>
    <row r="281" spans="1:9" ht="45" customHeight="1">
      <c r="A281" s="96"/>
      <c r="B281" s="105" t="s">
        <v>48</v>
      </c>
      <c r="C281" s="103"/>
      <c r="D281" s="96"/>
      <c r="E281" s="96"/>
      <c r="F281" s="96"/>
      <c r="G281" s="103"/>
      <c r="H281" s="103"/>
      <c r="I281" s="103"/>
    </row>
    <row r="282" spans="1:9" ht="45" customHeight="1">
      <c r="A282" s="96">
        <v>92</v>
      </c>
      <c r="B282" s="103" t="s">
        <v>295</v>
      </c>
      <c r="C282" s="103"/>
      <c r="D282" s="96"/>
      <c r="E282" s="96"/>
      <c r="F282" s="96"/>
      <c r="G282" s="103"/>
      <c r="H282" s="103"/>
      <c r="I282" s="103"/>
    </row>
    <row r="283" spans="1:9" ht="45" customHeight="1">
      <c r="A283" s="96"/>
      <c r="B283" s="103" t="s">
        <v>296</v>
      </c>
      <c r="C283" s="103"/>
      <c r="D283" s="96">
        <v>2</v>
      </c>
      <c r="E283" s="106"/>
      <c r="F283" s="96"/>
      <c r="G283" s="113"/>
      <c r="H283" s="114"/>
      <c r="I283" s="115"/>
    </row>
    <row r="284" spans="1:9" ht="45" customHeight="1">
      <c r="A284" s="96">
        <v>93</v>
      </c>
      <c r="B284" s="103" t="s">
        <v>297</v>
      </c>
      <c r="C284" s="103"/>
      <c r="D284" s="96"/>
      <c r="E284" s="106"/>
      <c r="F284" s="96"/>
      <c r="G284" s="103"/>
      <c r="H284" s="103"/>
      <c r="I284" s="103"/>
    </row>
    <row r="285" spans="1:9" ht="45" customHeight="1">
      <c r="A285" s="96"/>
      <c r="B285" s="103" t="s">
        <v>298</v>
      </c>
      <c r="C285" s="103"/>
      <c r="D285" s="96">
        <v>2</v>
      </c>
      <c r="E285" s="106"/>
      <c r="F285" s="96"/>
      <c r="G285" s="113"/>
      <c r="H285" s="114"/>
      <c r="I285" s="115"/>
    </row>
    <row r="286" spans="1:9" ht="45" customHeight="1">
      <c r="A286" s="96">
        <v>94</v>
      </c>
      <c r="B286" s="103" t="s">
        <v>299</v>
      </c>
      <c r="C286" s="103"/>
      <c r="D286" s="96"/>
      <c r="E286" s="106"/>
      <c r="F286" s="96"/>
      <c r="G286" s="103"/>
      <c r="H286" s="103"/>
      <c r="I286" s="103"/>
    </row>
    <row r="287" spans="1:9" ht="45" customHeight="1">
      <c r="A287" s="96"/>
      <c r="B287" s="103" t="s">
        <v>300</v>
      </c>
      <c r="C287" s="103"/>
      <c r="D287" s="96">
        <v>2</v>
      </c>
      <c r="E287" s="106"/>
      <c r="F287" s="96"/>
      <c r="G287" s="113"/>
      <c r="H287" s="114"/>
      <c r="I287" s="115"/>
    </row>
    <row r="288" spans="1:9" ht="45" customHeight="1">
      <c r="A288" s="137"/>
      <c r="B288" s="137"/>
      <c r="C288" s="103"/>
      <c r="D288" s="96"/>
      <c r="E288" s="106"/>
      <c r="F288" s="96"/>
      <c r="G288" s="103"/>
      <c r="H288" s="103"/>
      <c r="I288" s="103"/>
    </row>
    <row r="289" spans="1:9" ht="45" customHeight="1">
      <c r="A289" s="96">
        <v>95</v>
      </c>
      <c r="B289" s="103" t="s">
        <v>301</v>
      </c>
      <c r="C289" s="103"/>
      <c r="D289" s="96"/>
      <c r="E289" s="106"/>
      <c r="F289" s="96"/>
      <c r="G289" s="103"/>
      <c r="H289" s="103"/>
      <c r="I289" s="103"/>
    </row>
    <row r="290" spans="1:9" ht="45" customHeight="1">
      <c r="A290" s="96"/>
      <c r="B290" s="103" t="s">
        <v>302</v>
      </c>
      <c r="C290" s="103"/>
      <c r="D290" s="96">
        <v>2</v>
      </c>
      <c r="E290" s="106"/>
      <c r="F290" s="96"/>
      <c r="G290" s="113"/>
      <c r="H290" s="114"/>
      <c r="I290" s="115"/>
    </row>
    <row r="291" spans="1:9" ht="45" customHeight="1">
      <c r="A291" s="96">
        <v>96</v>
      </c>
      <c r="B291" s="103" t="s">
        <v>303</v>
      </c>
      <c r="C291" s="103"/>
      <c r="D291" s="96"/>
      <c r="E291" s="106"/>
      <c r="F291" s="96"/>
      <c r="G291" s="103"/>
      <c r="H291" s="103"/>
      <c r="I291" s="103"/>
    </row>
    <row r="292" spans="1:9" ht="45" customHeight="1">
      <c r="A292" s="96"/>
      <c r="B292" s="103" t="s">
        <v>304</v>
      </c>
      <c r="C292" s="103"/>
      <c r="D292" s="96">
        <v>2</v>
      </c>
      <c r="E292" s="106"/>
      <c r="F292" s="96"/>
      <c r="G292" s="113"/>
      <c r="H292" s="114"/>
      <c r="I292" s="115"/>
    </row>
    <row r="293" spans="1:9" ht="45" customHeight="1">
      <c r="A293" s="96">
        <v>97</v>
      </c>
      <c r="B293" s="103" t="s">
        <v>305</v>
      </c>
      <c r="C293" s="103"/>
      <c r="D293" s="96"/>
      <c r="E293" s="106"/>
      <c r="F293" s="96"/>
      <c r="G293" s="103"/>
      <c r="H293" s="103"/>
      <c r="I293" s="103"/>
    </row>
    <row r="294" spans="1:9" ht="45" customHeight="1">
      <c r="A294" s="96"/>
      <c r="B294" s="103" t="s">
        <v>306</v>
      </c>
      <c r="C294" s="103"/>
      <c r="D294" s="96"/>
      <c r="E294" s="106"/>
      <c r="F294" s="96"/>
      <c r="G294" s="103"/>
      <c r="H294" s="103"/>
      <c r="I294" s="103"/>
    </row>
    <row r="295" spans="1:9" ht="45" customHeight="1">
      <c r="A295" s="96"/>
      <c r="B295" s="103" t="s">
        <v>307</v>
      </c>
      <c r="C295" s="103"/>
      <c r="D295" s="96">
        <v>2</v>
      </c>
      <c r="E295" s="106"/>
      <c r="F295" s="96"/>
      <c r="G295" s="113"/>
      <c r="H295" s="114"/>
      <c r="I295" s="115"/>
    </row>
    <row r="296" spans="1:9" ht="45" customHeight="1">
      <c r="A296" s="96">
        <v>98</v>
      </c>
      <c r="B296" s="103" t="s">
        <v>308</v>
      </c>
      <c r="C296" s="103"/>
      <c r="D296" s="96"/>
      <c r="E296" s="106"/>
      <c r="F296" s="96"/>
      <c r="G296" s="103"/>
      <c r="H296" s="103"/>
      <c r="I296" s="103"/>
    </row>
    <row r="297" spans="1:9" ht="45" customHeight="1">
      <c r="A297" s="96"/>
      <c r="B297" s="103" t="s">
        <v>309</v>
      </c>
      <c r="C297" s="103"/>
      <c r="D297" s="96"/>
      <c r="E297" s="106"/>
      <c r="F297" s="96"/>
      <c r="G297" s="103"/>
      <c r="H297" s="103"/>
      <c r="I297" s="103"/>
    </row>
    <row r="298" spans="1:9" ht="45" customHeight="1">
      <c r="A298" s="96"/>
      <c r="B298" s="103" t="s">
        <v>310</v>
      </c>
      <c r="C298" s="103"/>
      <c r="D298" s="96">
        <v>2</v>
      </c>
      <c r="E298" s="106"/>
      <c r="F298" s="96"/>
      <c r="G298" s="113"/>
      <c r="H298" s="114"/>
      <c r="I298" s="115"/>
    </row>
    <row r="299" spans="1:9" ht="45" customHeight="1">
      <c r="A299" s="96"/>
      <c r="B299" s="105" t="s">
        <v>49</v>
      </c>
      <c r="C299" s="103"/>
      <c r="D299" s="98">
        <f>SUM(D283:D298)</f>
        <v>14</v>
      </c>
      <c r="E299" s="98">
        <f>SUM(E283:E298)</f>
        <v>0</v>
      </c>
      <c r="F299" s="98"/>
      <c r="G299" s="103"/>
      <c r="H299" s="103"/>
      <c r="I299" s="103"/>
    </row>
    <row r="300" spans="1:9" ht="45" customHeight="1">
      <c r="A300" s="96"/>
      <c r="B300" s="103"/>
      <c r="C300" s="103"/>
      <c r="D300" s="96"/>
      <c r="E300" s="96"/>
      <c r="F300" s="96"/>
      <c r="G300" s="103"/>
      <c r="H300" s="103"/>
      <c r="I300" s="103"/>
    </row>
    <row r="301" spans="1:9" ht="45" customHeight="1">
      <c r="A301" s="96"/>
      <c r="B301" s="105" t="s">
        <v>314</v>
      </c>
      <c r="C301" s="103"/>
      <c r="D301" s="96"/>
      <c r="E301" s="96"/>
      <c r="F301" s="96"/>
      <c r="G301" s="103"/>
      <c r="H301" s="103"/>
      <c r="I301" s="103"/>
    </row>
    <row r="302" spans="1:9" ht="45" customHeight="1">
      <c r="A302" s="96">
        <v>99</v>
      </c>
      <c r="B302" s="103" t="s">
        <v>312</v>
      </c>
      <c r="C302" s="103"/>
      <c r="D302" s="96"/>
      <c r="E302" s="96"/>
      <c r="F302" s="96"/>
      <c r="G302" s="103"/>
      <c r="H302" s="103"/>
      <c r="I302" s="103"/>
    </row>
    <row r="303" spans="1:9" ht="45" customHeight="1">
      <c r="A303" s="96"/>
      <c r="B303" s="103" t="s">
        <v>313</v>
      </c>
      <c r="C303" s="103"/>
      <c r="D303" s="96"/>
      <c r="E303" s="96"/>
      <c r="F303" s="96"/>
      <c r="G303" s="103"/>
      <c r="H303" s="103"/>
      <c r="I303" s="103"/>
    </row>
    <row r="304" spans="1:9" ht="45" customHeight="1">
      <c r="A304" s="96"/>
      <c r="B304" s="103" t="s">
        <v>311</v>
      </c>
      <c r="C304" s="103"/>
      <c r="D304" s="96">
        <v>2</v>
      </c>
      <c r="E304" s="106"/>
      <c r="F304" s="96"/>
      <c r="G304" s="113"/>
      <c r="H304" s="114"/>
      <c r="I304" s="115"/>
    </row>
    <row r="305" spans="1:9" ht="45" customHeight="1">
      <c r="A305" s="96"/>
      <c r="B305" s="105" t="s">
        <v>315</v>
      </c>
      <c r="C305" s="103"/>
      <c r="D305" s="98">
        <f>SUM(D301:D304)</f>
        <v>2</v>
      </c>
      <c r="E305" s="98">
        <f>SUM(E301:E304)</f>
        <v>0</v>
      </c>
      <c r="F305" s="96"/>
      <c r="G305" s="116"/>
      <c r="H305" s="116"/>
      <c r="I305" s="116"/>
    </row>
    <row r="306" spans="1:9" ht="45" customHeight="1">
      <c r="A306" s="96"/>
      <c r="B306" s="103"/>
      <c r="C306" s="103"/>
      <c r="D306" s="96"/>
      <c r="E306" s="106"/>
      <c r="F306" s="96"/>
      <c r="G306" s="116"/>
      <c r="H306" s="116"/>
      <c r="I306" s="116"/>
    </row>
    <row r="307" spans="1:9" ht="45" customHeight="1">
      <c r="A307" s="96"/>
      <c r="B307" s="105" t="s">
        <v>82</v>
      </c>
      <c r="C307" s="103"/>
      <c r="D307" s="96"/>
      <c r="E307" s="106"/>
      <c r="F307" s="96"/>
      <c r="G307" s="116"/>
      <c r="H307" s="116"/>
      <c r="I307" s="116"/>
    </row>
    <row r="308" spans="1:9" ht="45" customHeight="1">
      <c r="A308" s="96">
        <v>100</v>
      </c>
      <c r="B308" s="103" t="s">
        <v>317</v>
      </c>
      <c r="C308" s="103"/>
      <c r="D308" s="96"/>
      <c r="E308" s="96"/>
      <c r="F308" s="96"/>
      <c r="G308" s="103"/>
      <c r="H308" s="103"/>
      <c r="I308" s="103"/>
    </row>
    <row r="309" spans="1:9" ht="45" customHeight="1">
      <c r="A309" s="96"/>
      <c r="B309" s="103" t="s">
        <v>318</v>
      </c>
      <c r="C309" s="103"/>
      <c r="D309" s="96"/>
      <c r="E309" s="96"/>
      <c r="F309" s="96"/>
      <c r="G309" s="103"/>
      <c r="H309" s="103"/>
      <c r="I309" s="103"/>
    </row>
    <row r="310" spans="1:9" ht="45" customHeight="1">
      <c r="A310" s="96"/>
      <c r="B310" s="103" t="s">
        <v>316</v>
      </c>
      <c r="C310" s="103"/>
      <c r="D310" s="96">
        <v>2</v>
      </c>
      <c r="E310" s="106"/>
      <c r="F310" s="96"/>
      <c r="G310" s="113"/>
      <c r="H310" s="114"/>
      <c r="I310" s="115"/>
    </row>
    <row r="311" spans="1:9" ht="45" customHeight="1">
      <c r="A311" s="96"/>
      <c r="B311" s="105" t="s">
        <v>83</v>
      </c>
      <c r="C311" s="103"/>
      <c r="D311" s="98">
        <f>SUM(D310)</f>
        <v>2</v>
      </c>
      <c r="E311" s="98">
        <f>SUM(E310)</f>
        <v>0</v>
      </c>
      <c r="F311" s="98"/>
      <c r="G311" s="103"/>
      <c r="H311" s="103"/>
      <c r="I311" s="103"/>
    </row>
    <row r="312" spans="1:9" ht="45" customHeight="1">
      <c r="A312" s="98"/>
      <c r="B312" s="103"/>
      <c r="C312" s="103"/>
      <c r="D312" s="96"/>
      <c r="E312" s="96"/>
      <c r="F312" s="96"/>
      <c r="G312" s="103"/>
      <c r="H312" s="103"/>
      <c r="I312" s="103"/>
    </row>
    <row r="313" spans="1:9" ht="45" customHeight="1">
      <c r="A313" s="129"/>
      <c r="B313" s="103"/>
      <c r="C313" s="103"/>
      <c r="D313" s="96"/>
      <c r="E313" s="96"/>
      <c r="F313" s="96"/>
      <c r="G313" s="103"/>
      <c r="H313" s="103"/>
      <c r="I313" s="103"/>
    </row>
    <row r="314" spans="1:9" ht="45" customHeight="1">
      <c r="A314" s="138" t="s">
        <v>54</v>
      </c>
      <c r="B314" s="138"/>
      <c r="C314" s="103"/>
      <c r="D314" s="96"/>
      <c r="E314" s="96"/>
      <c r="F314" s="96"/>
      <c r="G314" s="103"/>
      <c r="H314" s="103"/>
      <c r="I314" s="103"/>
    </row>
    <row r="315" spans="1:9" ht="45" customHeight="1">
      <c r="A315" s="142" t="s">
        <v>61</v>
      </c>
      <c r="B315" s="142"/>
      <c r="C315" s="103"/>
      <c r="D315" s="110">
        <f>D19</f>
        <v>78</v>
      </c>
      <c r="E315" s="110">
        <f>E19</f>
        <v>0</v>
      </c>
      <c r="F315" s="102"/>
      <c r="G315" s="103"/>
      <c r="H315" s="103"/>
      <c r="I315" s="103"/>
    </row>
    <row r="316" spans="1:9" ht="45" customHeight="1">
      <c r="A316" s="142" t="s">
        <v>62</v>
      </c>
      <c r="B316" s="142"/>
      <c r="C316" s="103"/>
      <c r="D316" s="110">
        <f>D131</f>
        <v>60</v>
      </c>
      <c r="E316" s="110">
        <f>E131</f>
        <v>0</v>
      </c>
      <c r="F316" s="102"/>
      <c r="G316" s="103"/>
      <c r="H316" s="103"/>
      <c r="I316" s="103"/>
    </row>
    <row r="317" spans="1:9" ht="45" customHeight="1">
      <c r="A317" s="142" t="s">
        <v>63</v>
      </c>
      <c r="B317" s="142"/>
      <c r="C317" s="103"/>
      <c r="D317" s="110">
        <v>62</v>
      </c>
      <c r="E317" s="110">
        <f>E219</f>
        <v>0</v>
      </c>
      <c r="F317" s="102"/>
      <c r="G317" s="103"/>
      <c r="H317" s="103"/>
      <c r="I317" s="103"/>
    </row>
    <row r="318" spans="1:9" ht="45" customHeight="1">
      <c r="A318" s="96"/>
      <c r="B318" s="103"/>
      <c r="C318" s="103"/>
      <c r="D318" s="96"/>
      <c r="E318" s="96"/>
      <c r="F318" s="96"/>
      <c r="G318" s="103"/>
      <c r="H318" s="103"/>
      <c r="I318" s="103"/>
    </row>
    <row r="319" spans="1:9" ht="45" customHeight="1" thickBot="1">
      <c r="A319" s="138" t="s">
        <v>50</v>
      </c>
      <c r="B319" s="138"/>
      <c r="C319" s="105"/>
      <c r="D319" s="111">
        <f>SUM(D315:D318)</f>
        <v>200</v>
      </c>
      <c r="E319" s="111">
        <f>SUM(E315:E318)</f>
        <v>0</v>
      </c>
      <c r="F319" s="97"/>
      <c r="G319" s="103"/>
      <c r="H319" s="103"/>
      <c r="I319" s="103"/>
    </row>
    <row r="320" spans="1:9" ht="34" thickTop="1">
      <c r="A320" s="130"/>
    </row>
    <row r="322" spans="1:6">
      <c r="A322" s="131"/>
      <c r="B322" s="91"/>
      <c r="C322" s="81"/>
      <c r="D322" s="82"/>
      <c r="E322" s="82"/>
    </row>
    <row r="323" spans="1:6">
      <c r="A323" s="132"/>
      <c r="B323" s="91"/>
      <c r="C323" s="81"/>
      <c r="D323" s="83"/>
      <c r="E323" s="83"/>
      <c r="F323" s="93"/>
    </row>
    <row r="324" spans="1:6">
      <c r="A324" s="132"/>
      <c r="B324" s="91"/>
      <c r="C324" s="81"/>
      <c r="D324" s="83"/>
      <c r="E324" s="83"/>
      <c r="F324" s="93"/>
    </row>
    <row r="325" spans="1:6">
      <c r="A325" s="132"/>
      <c r="B325" s="91"/>
      <c r="C325" s="81"/>
      <c r="D325" s="83"/>
      <c r="E325" s="83"/>
      <c r="F325" s="93"/>
    </row>
    <row r="326" spans="1:6">
      <c r="A326" s="132"/>
      <c r="B326" s="91"/>
      <c r="C326" s="81"/>
      <c r="D326" s="84"/>
      <c r="E326" s="82"/>
    </row>
    <row r="327" spans="1:6">
      <c r="A327" s="131"/>
      <c r="B327" s="91"/>
      <c r="C327" s="80"/>
      <c r="D327" s="85"/>
      <c r="E327" s="86"/>
      <c r="F327" s="125"/>
    </row>
    <row r="328" spans="1:6">
      <c r="D328" s="87"/>
    </row>
    <row r="330" spans="1:6" hidden="1"/>
    <row r="331" spans="1:6" hidden="1"/>
    <row r="332" spans="1:6" hidden="1">
      <c r="A332" s="133" t="s">
        <v>56</v>
      </c>
      <c r="D332" s="88">
        <f>D315*0.4</f>
        <v>31.200000000000003</v>
      </c>
      <c r="E332" s="88">
        <f>E315*0.4</f>
        <v>0</v>
      </c>
      <c r="F332" s="94"/>
    </row>
    <row r="333" spans="1:6" hidden="1">
      <c r="D333" s="88">
        <f>D316*0.4</f>
        <v>24</v>
      </c>
      <c r="E333" s="88">
        <f>E316*0.4</f>
        <v>0</v>
      </c>
      <c r="F333" s="94"/>
    </row>
    <row r="334" spans="1:6" hidden="1">
      <c r="D334" s="88">
        <f>D317*0.2</f>
        <v>12.4</v>
      </c>
      <c r="E334" s="88">
        <f>E317*0.2</f>
        <v>0</v>
      </c>
      <c r="F334" s="94"/>
    </row>
    <row r="335" spans="1:6" hidden="1">
      <c r="D335" s="88"/>
      <c r="E335" s="88"/>
      <c r="F335" s="94"/>
    </row>
    <row r="336" spans="1:6" hidden="1">
      <c r="D336" s="88">
        <f>SUM(D332:D335)</f>
        <v>67.600000000000009</v>
      </c>
      <c r="E336" s="88">
        <f>SUM(E332:E335)</f>
        <v>0</v>
      </c>
      <c r="F336" s="94"/>
    </row>
    <row r="337" spans="4:6" hidden="1"/>
    <row r="338" spans="4:6" hidden="1">
      <c r="D338" s="89">
        <f t="shared" ref="D338:E340" si="0">D332/$D$336</f>
        <v>0.46153846153846151</v>
      </c>
      <c r="E338" s="89">
        <f>E332/$D$336</f>
        <v>0</v>
      </c>
      <c r="F338" s="95"/>
    </row>
    <row r="339" spans="4:6" hidden="1">
      <c r="D339" s="89">
        <f t="shared" si="0"/>
        <v>0.35502958579881655</v>
      </c>
      <c r="E339" s="89">
        <f t="shared" si="0"/>
        <v>0</v>
      </c>
      <c r="F339" s="95"/>
    </row>
    <row r="340" spans="4:6" hidden="1">
      <c r="D340" s="89">
        <f t="shared" si="0"/>
        <v>0.18343195266272189</v>
      </c>
      <c r="E340" s="89">
        <f t="shared" si="0"/>
        <v>0</v>
      </c>
      <c r="F340" s="95"/>
    </row>
    <row r="341" spans="4:6" hidden="1">
      <c r="D341" s="89"/>
      <c r="E341" s="89"/>
      <c r="F341" s="95"/>
    </row>
    <row r="342" spans="4:6" hidden="1">
      <c r="D342" s="89">
        <f>SUM(D338:D341)</f>
        <v>1</v>
      </c>
      <c r="E342" s="89">
        <f>SUM(E338:E341)</f>
        <v>0</v>
      </c>
      <c r="F342" s="95"/>
    </row>
    <row r="343" spans="4:6" hidden="1"/>
  </sheetData>
  <mergeCells count="25">
    <mergeCell ref="D16:E16"/>
    <mergeCell ref="A314:B314"/>
    <mergeCell ref="A315:B315"/>
    <mergeCell ref="A316:B316"/>
    <mergeCell ref="A317:B317"/>
    <mergeCell ref="A319:B319"/>
    <mergeCell ref="A288:B288"/>
    <mergeCell ref="A16:B16"/>
    <mergeCell ref="A19:B19"/>
    <mergeCell ref="A50:B50"/>
    <mergeCell ref="A1:B1"/>
    <mergeCell ref="A3:B3"/>
    <mergeCell ref="A4:B4"/>
    <mergeCell ref="A5:B5"/>
    <mergeCell ref="A6:B6"/>
    <mergeCell ref="A7:B7"/>
    <mergeCell ref="A143:B143"/>
    <mergeCell ref="A219:B219"/>
    <mergeCell ref="A8:B8"/>
    <mergeCell ref="A9:B9"/>
    <mergeCell ref="A10:B10"/>
    <mergeCell ref="A11:B11"/>
    <mergeCell ref="A12:B12"/>
    <mergeCell ref="A13:B13"/>
    <mergeCell ref="A131:B131"/>
  </mergeCells>
  <phoneticPr fontId="0" type="noConversion"/>
  <pageMargins left="0.74803149606299202" right="0.94017094017094005" top="0.98425196850393704" bottom="0.98425196850393704" header="0.511811023622047" footer="0.511811023622047"/>
  <pageSetup paperSize="9" scale="20" fitToHeight="12" orientation="portrait"/>
  <headerFooter alignWithMargins="0">
    <oddHeader>&amp;C&amp;"Arial Black Normal,Gras"&amp;24&amp;K000000ASSOCIATION OF AFRICAN DEVELOPMENT FINANCE INSTITUTIONS (AADFI)
FOR NON DEVELOPMENT FINANCE INSTITUTIONS (N-DFI)&amp;R&amp;G</oddHeader>
    <oddFooter>&amp;C&amp;"Bauhaus 93,Normal"&amp;24&amp;F&amp;R&amp;"Bauhaus 93,Gras"&amp;24&amp;K000000&amp;P</oddFooter>
  </headerFooter>
  <rowBreaks count="5" manualBreakCount="5">
    <brk id="66" max="8" man="1"/>
    <brk id="128" max="8" man="1"/>
    <brk id="189" max="8" man="1"/>
    <brk id="235" max="8" man="1"/>
    <brk id="278" max="8" man="1"/>
  </rowBreaks>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Layout" topLeftCell="A2" zoomScaleNormal="100" zoomScaleSheetLayoutView="91" workbookViewId="0">
      <selection activeCell="A41" sqref="A41"/>
    </sheetView>
  </sheetViews>
  <sheetFormatPr baseColWidth="10" defaultColWidth="9.1640625" defaultRowHeight="13"/>
  <cols>
    <col min="1" max="1" width="39.5" customWidth="1"/>
    <col min="2" max="2" width="14.1640625" customWidth="1"/>
    <col min="3" max="3" width="12.5" customWidth="1"/>
    <col min="4" max="4" width="13.5" customWidth="1"/>
    <col min="6" max="6" width="11" customWidth="1"/>
  </cols>
  <sheetData>
    <row r="1" spans="1:6" ht="14" thickBot="1"/>
    <row r="2" spans="1:6" ht="25" thickBot="1">
      <c r="A2" s="15" t="s">
        <v>84</v>
      </c>
      <c r="B2" s="16"/>
      <c r="C2" s="17"/>
      <c r="D2" s="17"/>
      <c r="E2" s="17"/>
      <c r="F2" s="18"/>
    </row>
    <row r="3" spans="1:6">
      <c r="A3" s="19"/>
      <c r="B3" s="20"/>
      <c r="C3" s="20"/>
      <c r="D3" s="20"/>
      <c r="E3" s="20"/>
      <c r="F3" s="21"/>
    </row>
    <row r="4" spans="1:6" ht="18" customHeight="1">
      <c r="A4" s="22"/>
      <c r="B4" s="23" t="s">
        <v>107</v>
      </c>
      <c r="C4" s="24" t="s">
        <v>85</v>
      </c>
      <c r="D4" s="25" t="s">
        <v>109</v>
      </c>
      <c r="E4" s="26"/>
      <c r="F4" s="27"/>
    </row>
    <row r="5" spans="1:6" ht="18" customHeight="1">
      <c r="A5" s="22"/>
      <c r="B5" s="30" t="s">
        <v>110</v>
      </c>
      <c r="C5" s="28"/>
      <c r="D5" s="28"/>
      <c r="E5" s="29"/>
      <c r="F5" s="27"/>
    </row>
    <row r="6" spans="1:6" ht="18" customHeight="1">
      <c r="A6" s="22"/>
      <c r="B6" s="30" t="s">
        <v>106</v>
      </c>
      <c r="C6" s="58"/>
      <c r="D6" s="28"/>
      <c r="E6" s="29"/>
      <c r="F6" s="27"/>
    </row>
    <row r="7" spans="1:6" ht="18" customHeight="1">
      <c r="A7" s="31" t="s">
        <v>86</v>
      </c>
      <c r="B7" s="32" t="s">
        <v>105</v>
      </c>
      <c r="C7" s="33" t="s">
        <v>108</v>
      </c>
      <c r="D7" s="29"/>
      <c r="E7" s="32" t="s">
        <v>87</v>
      </c>
      <c r="F7" s="56" t="s">
        <v>87</v>
      </c>
    </row>
    <row r="8" spans="1:6" ht="18" customHeight="1" thickBot="1">
      <c r="A8" s="34" t="s">
        <v>88</v>
      </c>
      <c r="B8" s="35"/>
      <c r="C8" s="35"/>
      <c r="D8" s="35"/>
      <c r="E8" s="35"/>
      <c r="F8" s="57" t="s">
        <v>89</v>
      </c>
    </row>
    <row r="9" spans="1:6" ht="18" customHeight="1">
      <c r="A9" s="36" t="s">
        <v>90</v>
      </c>
      <c r="B9" s="20"/>
      <c r="C9" s="20"/>
      <c r="D9" s="20"/>
      <c r="E9" s="20"/>
      <c r="F9" s="21"/>
    </row>
    <row r="10" spans="1:6" ht="18" customHeight="1">
      <c r="A10" s="31" t="s">
        <v>4</v>
      </c>
      <c r="B10" s="37">
        <v>12</v>
      </c>
      <c r="C10" s="38"/>
      <c r="D10" s="32">
        <v>2</v>
      </c>
      <c r="E10" s="37">
        <f t="shared" ref="E10:E15" si="0">C10*D10</f>
        <v>0</v>
      </c>
      <c r="F10" s="39">
        <f t="shared" ref="F10:F15" si="1">C10/B10</f>
        <v>0</v>
      </c>
    </row>
    <row r="11" spans="1:6" ht="18" customHeight="1">
      <c r="A11" s="31" t="s">
        <v>11</v>
      </c>
      <c r="B11" s="37">
        <v>12</v>
      </c>
      <c r="C11" s="38"/>
      <c r="D11" s="32">
        <v>2</v>
      </c>
      <c r="E11" s="37">
        <f t="shared" si="0"/>
        <v>0</v>
      </c>
      <c r="F11" s="39">
        <f t="shared" si="1"/>
        <v>0</v>
      </c>
    </row>
    <row r="12" spans="1:6" ht="18" customHeight="1">
      <c r="A12" s="31" t="s">
        <v>319</v>
      </c>
      <c r="B12" s="37">
        <v>8</v>
      </c>
      <c r="C12" s="38"/>
      <c r="D12" s="32">
        <v>2</v>
      </c>
      <c r="E12" s="37">
        <f t="shared" si="0"/>
        <v>0</v>
      </c>
      <c r="F12" s="39">
        <f t="shared" si="1"/>
        <v>0</v>
      </c>
    </row>
    <row r="13" spans="1:6" ht="18" customHeight="1">
      <c r="A13" s="31" t="s">
        <v>17</v>
      </c>
      <c r="B13" s="37">
        <v>18</v>
      </c>
      <c r="C13" s="38"/>
      <c r="D13" s="32">
        <v>2</v>
      </c>
      <c r="E13" s="37">
        <f t="shared" si="0"/>
        <v>0</v>
      </c>
      <c r="F13" s="39">
        <f t="shared" si="1"/>
        <v>0</v>
      </c>
    </row>
    <row r="14" spans="1:6" ht="18" customHeight="1">
      <c r="A14" s="31" t="s">
        <v>320</v>
      </c>
      <c r="B14" s="37">
        <v>12</v>
      </c>
      <c r="C14" s="38"/>
      <c r="D14" s="32">
        <v>2</v>
      </c>
      <c r="E14" s="37">
        <f t="shared" si="0"/>
        <v>0</v>
      </c>
      <c r="F14" s="39">
        <f t="shared" si="1"/>
        <v>0</v>
      </c>
    </row>
    <row r="15" spans="1:6" ht="18" customHeight="1">
      <c r="A15" s="31" t="s">
        <v>178</v>
      </c>
      <c r="B15" s="37">
        <v>16</v>
      </c>
      <c r="C15" s="37"/>
      <c r="D15" s="32">
        <v>2</v>
      </c>
      <c r="E15" s="37">
        <f t="shared" si="0"/>
        <v>0</v>
      </c>
      <c r="F15" s="39">
        <f t="shared" si="1"/>
        <v>0</v>
      </c>
    </row>
    <row r="16" spans="1:6" ht="18" customHeight="1" thickBot="1">
      <c r="A16" s="59" t="s">
        <v>91</v>
      </c>
      <c r="B16" s="60">
        <f>SUM(B10:B15)</f>
        <v>78</v>
      </c>
      <c r="C16" s="60"/>
      <c r="D16" s="61" t="s">
        <v>88</v>
      </c>
      <c r="E16" s="60">
        <f>SUM(E10:E15)</f>
        <v>0</v>
      </c>
      <c r="F16" s="62">
        <v>0</v>
      </c>
    </row>
    <row r="17" spans="1:6" ht="18" customHeight="1" thickBot="1">
      <c r="A17" s="40"/>
      <c r="B17" s="41"/>
      <c r="C17" s="41"/>
      <c r="D17" s="42"/>
      <c r="E17" s="41"/>
      <c r="F17" s="41"/>
    </row>
    <row r="18" spans="1:6" ht="18" customHeight="1">
      <c r="A18" s="36" t="s">
        <v>92</v>
      </c>
      <c r="B18" s="20"/>
      <c r="C18" s="20"/>
      <c r="D18" s="43"/>
      <c r="E18" s="20"/>
      <c r="F18" s="21"/>
    </row>
    <row r="19" spans="1:6" ht="18" customHeight="1">
      <c r="A19" s="31" t="s">
        <v>28</v>
      </c>
      <c r="B19" s="37">
        <v>6</v>
      </c>
      <c r="C19" s="38"/>
      <c r="D19" s="32">
        <v>2</v>
      </c>
      <c r="E19" s="37">
        <f t="shared" ref="E19:E24" si="2">C19*D19</f>
        <v>0</v>
      </c>
      <c r="F19" s="39">
        <f t="shared" ref="F19:F24" si="3">C19/B19</f>
        <v>0</v>
      </c>
    </row>
    <row r="20" spans="1:6" ht="18" customHeight="1">
      <c r="A20" s="31" t="s">
        <v>30</v>
      </c>
      <c r="B20" s="37">
        <v>10</v>
      </c>
      <c r="C20" s="38"/>
      <c r="D20" s="32">
        <v>2</v>
      </c>
      <c r="E20" s="37">
        <f>C20*D20</f>
        <v>0</v>
      </c>
      <c r="F20" s="39">
        <f t="shared" si="3"/>
        <v>0</v>
      </c>
    </row>
    <row r="21" spans="1:6" ht="18" customHeight="1">
      <c r="A21" s="31" t="s">
        <v>33</v>
      </c>
      <c r="B21" s="37">
        <v>12</v>
      </c>
      <c r="C21" s="38"/>
      <c r="D21" s="32">
        <v>2</v>
      </c>
      <c r="E21" s="37">
        <f t="shared" si="2"/>
        <v>0</v>
      </c>
      <c r="F21" s="39">
        <f t="shared" si="3"/>
        <v>0</v>
      </c>
    </row>
    <row r="22" spans="1:6" ht="18" customHeight="1">
      <c r="A22" s="31" t="s">
        <v>35</v>
      </c>
      <c r="B22" s="37">
        <v>14</v>
      </c>
      <c r="C22" s="38"/>
      <c r="D22" s="32">
        <v>2</v>
      </c>
      <c r="E22" s="37">
        <f t="shared" si="2"/>
        <v>0</v>
      </c>
      <c r="F22" s="39">
        <f t="shared" si="3"/>
        <v>0</v>
      </c>
    </row>
    <row r="23" spans="1:6" ht="18" customHeight="1">
      <c r="A23" s="31" t="s">
        <v>37</v>
      </c>
      <c r="B23" s="37">
        <v>12</v>
      </c>
      <c r="C23" s="38"/>
      <c r="D23" s="32">
        <v>2</v>
      </c>
      <c r="E23" s="37">
        <f t="shared" si="2"/>
        <v>0</v>
      </c>
      <c r="F23" s="39">
        <f t="shared" si="3"/>
        <v>0</v>
      </c>
    </row>
    <row r="24" spans="1:6" ht="18" customHeight="1">
      <c r="A24" s="31" t="s">
        <v>243</v>
      </c>
      <c r="B24" s="37">
        <v>6</v>
      </c>
      <c r="C24" s="38"/>
      <c r="D24" s="32">
        <v>2</v>
      </c>
      <c r="E24" s="37">
        <f t="shared" si="2"/>
        <v>0</v>
      </c>
      <c r="F24" s="39">
        <f t="shared" si="3"/>
        <v>0</v>
      </c>
    </row>
    <row r="25" spans="1:6" ht="18" customHeight="1" thickBot="1">
      <c r="A25" s="63" t="s">
        <v>93</v>
      </c>
      <c r="B25" s="64">
        <f>SUM(B19:B24)</f>
        <v>60</v>
      </c>
      <c r="C25" s="64"/>
      <c r="D25" s="65"/>
      <c r="E25" s="66">
        <f>SUM(E19:E24)</f>
        <v>0</v>
      </c>
      <c r="F25" s="67">
        <v>0</v>
      </c>
    </row>
    <row r="26" spans="1:6" ht="18" customHeight="1" thickBot="1">
      <c r="A26" s="40"/>
      <c r="B26" s="41"/>
      <c r="C26" s="41"/>
      <c r="D26" s="42"/>
      <c r="E26" s="41"/>
      <c r="F26" s="41"/>
    </row>
    <row r="27" spans="1:6" ht="18" customHeight="1">
      <c r="A27" s="36" t="s">
        <v>94</v>
      </c>
      <c r="B27" s="20"/>
      <c r="C27" s="20"/>
      <c r="D27" s="43"/>
      <c r="E27" s="20"/>
      <c r="F27" s="21"/>
    </row>
    <row r="28" spans="1:6" ht="18" customHeight="1">
      <c r="A28" s="31" t="s">
        <v>95</v>
      </c>
      <c r="B28" s="37">
        <v>10</v>
      </c>
      <c r="C28" s="38"/>
      <c r="D28" s="32">
        <v>1</v>
      </c>
      <c r="E28" s="37">
        <f t="shared" ref="E28:E33" si="4">C28*D28</f>
        <v>0</v>
      </c>
      <c r="F28" s="39">
        <f t="shared" ref="F28:F33" si="5">C28/B28</f>
        <v>0</v>
      </c>
    </row>
    <row r="29" spans="1:6" ht="18" customHeight="1">
      <c r="A29" s="31" t="s">
        <v>96</v>
      </c>
      <c r="B29" s="37">
        <v>16</v>
      </c>
      <c r="C29" s="38"/>
      <c r="D29" s="32">
        <v>1</v>
      </c>
      <c r="E29" s="37">
        <f t="shared" si="4"/>
        <v>0</v>
      </c>
      <c r="F29" s="39">
        <f t="shared" si="5"/>
        <v>0</v>
      </c>
    </row>
    <row r="30" spans="1:6" ht="18" customHeight="1">
      <c r="A30" s="31" t="s">
        <v>97</v>
      </c>
      <c r="B30" s="37">
        <v>18</v>
      </c>
      <c r="C30" s="38"/>
      <c r="D30" s="32">
        <v>1</v>
      </c>
      <c r="E30" s="37">
        <f t="shared" si="4"/>
        <v>0</v>
      </c>
      <c r="F30" s="39">
        <f t="shared" si="5"/>
        <v>0</v>
      </c>
    </row>
    <row r="31" spans="1:6" ht="18" customHeight="1">
      <c r="A31" s="31" t="s">
        <v>48</v>
      </c>
      <c r="B31" s="37">
        <v>14</v>
      </c>
      <c r="C31" s="38"/>
      <c r="D31" s="32">
        <v>1</v>
      </c>
      <c r="E31" s="37">
        <f t="shared" si="4"/>
        <v>0</v>
      </c>
      <c r="F31" s="39">
        <f t="shared" si="5"/>
        <v>0</v>
      </c>
    </row>
    <row r="32" spans="1:6" ht="18" customHeight="1">
      <c r="A32" s="31" t="s">
        <v>321</v>
      </c>
      <c r="B32" s="37">
        <v>2</v>
      </c>
      <c r="C32" s="38"/>
      <c r="D32" s="32">
        <v>1</v>
      </c>
      <c r="E32" s="37">
        <f t="shared" si="4"/>
        <v>0</v>
      </c>
      <c r="F32" s="39">
        <f t="shared" si="5"/>
        <v>0</v>
      </c>
    </row>
    <row r="33" spans="1:6" ht="18" customHeight="1">
      <c r="A33" s="31" t="s">
        <v>98</v>
      </c>
      <c r="B33" s="37">
        <v>2</v>
      </c>
      <c r="C33" s="38"/>
      <c r="D33" s="32">
        <v>1</v>
      </c>
      <c r="E33" s="37">
        <f t="shared" si="4"/>
        <v>0</v>
      </c>
      <c r="F33" s="39">
        <f t="shared" si="5"/>
        <v>0</v>
      </c>
    </row>
    <row r="34" spans="1:6" ht="18" customHeight="1" thickBot="1">
      <c r="A34" s="68" t="s">
        <v>99</v>
      </c>
      <c r="B34" s="69">
        <f>SUM(B28:B33)</f>
        <v>62</v>
      </c>
      <c r="C34" s="69"/>
      <c r="D34" s="70"/>
      <c r="E34" s="69">
        <f>SUM(E28:E33)</f>
        <v>0</v>
      </c>
      <c r="F34" s="71">
        <v>0</v>
      </c>
    </row>
    <row r="35" spans="1:6" ht="18" customHeight="1" thickBot="1">
      <c r="A35" s="14"/>
      <c r="B35" s="44"/>
      <c r="C35" s="44"/>
      <c r="D35" s="44"/>
      <c r="E35" s="44"/>
      <c r="F35" s="45"/>
    </row>
    <row r="36" spans="1:6" ht="18" customHeight="1" thickBot="1">
      <c r="A36" s="72" t="s">
        <v>100</v>
      </c>
      <c r="B36" s="72">
        <f>B16+B25+B34</f>
        <v>200</v>
      </c>
      <c r="C36" s="72"/>
      <c r="D36" s="72"/>
      <c r="E36" s="72">
        <f>E16+E25+E34</f>
        <v>0</v>
      </c>
      <c r="F36" s="72">
        <f>E36*0.296</f>
        <v>0</v>
      </c>
    </row>
    <row r="37" spans="1:6" ht="18" customHeight="1" thickBot="1">
      <c r="A37" s="46"/>
      <c r="B37" s="47"/>
      <c r="C37" s="47"/>
      <c r="D37" s="47"/>
      <c r="E37" s="47"/>
      <c r="F37" s="48"/>
    </row>
    <row r="38" spans="1:6" ht="18" customHeight="1">
      <c r="A38" s="49" t="s">
        <v>101</v>
      </c>
      <c r="B38" s="50"/>
      <c r="C38" s="51"/>
      <c r="D38" s="50"/>
      <c r="E38" s="50"/>
      <c r="F38" s="52"/>
    </row>
    <row r="39" spans="1:6" ht="18" customHeight="1">
      <c r="A39" s="53"/>
      <c r="B39" s="38"/>
      <c r="C39" s="38"/>
      <c r="D39" s="38"/>
      <c r="E39" s="38"/>
      <c r="F39" s="54"/>
    </row>
    <row r="40" spans="1:6" ht="18" customHeight="1">
      <c r="A40" s="31" t="s">
        <v>104</v>
      </c>
      <c r="B40" s="38"/>
      <c r="C40" s="38"/>
      <c r="D40" s="38"/>
      <c r="E40" s="38"/>
      <c r="F40" s="54"/>
    </row>
    <row r="41" spans="1:6" ht="18" customHeight="1">
      <c r="A41" s="55"/>
      <c r="B41" s="38"/>
      <c r="C41" s="38"/>
      <c r="D41" s="38"/>
      <c r="E41" s="38"/>
      <c r="F41" s="54"/>
    </row>
    <row r="42" spans="1:6" ht="18" customHeight="1">
      <c r="A42" s="55" t="s">
        <v>102</v>
      </c>
      <c r="B42" s="38"/>
      <c r="C42" s="38"/>
      <c r="D42" s="38"/>
      <c r="E42" s="38"/>
      <c r="F42" s="54"/>
    </row>
    <row r="43" spans="1:6" ht="98" customHeight="1" thickBot="1">
      <c r="A43" s="143" t="s">
        <v>103</v>
      </c>
      <c r="B43" s="144"/>
      <c r="C43" s="144"/>
      <c r="D43" s="144"/>
      <c r="E43" s="144"/>
      <c r="F43" s="145"/>
    </row>
  </sheetData>
  <mergeCells count="1">
    <mergeCell ref="A43:F43"/>
  </mergeCells>
  <phoneticPr fontId="0" type="noConversion"/>
  <pageMargins left="0.75" right="0.75" top="1" bottom="1" header="0.5" footer="0.5"/>
  <pageSetup paperSize="9" scale="81" orientation="portrait" horizontalDpi="0" verticalDpi="0" copies="3"/>
  <headerFooter alignWithMargins="0"/>
  <ignoredErrors>
    <ignoredError sqref="E10:F32 B16:B25 B26:B34 B35:B36 E36:F36 E35:F35 E34 E33:F33" unlocked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Summary Analysis</vt:lpstr>
      <vt:lpstr>Rating Questionaire</vt:lpstr>
      <vt:lpstr>Summary ratings</vt:lpstr>
      <vt:lpstr>'Rating Questionaire'!Impression_des_titres</vt:lpstr>
      <vt:lpstr>'Rating Questionaire'!Zone_d_impression</vt:lpstr>
      <vt:lpstr>'Summary ratings'!Zone_d_impression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kingsleyr</dc:creator>
  <cp:lastModifiedBy>Y. Konaté</cp:lastModifiedBy>
  <cp:lastPrinted>2023-05-11T16:15:16Z</cp:lastPrinted>
  <dcterms:created xsi:type="dcterms:W3CDTF">2009-02-03T07:20:51Z</dcterms:created>
  <dcterms:modified xsi:type="dcterms:W3CDTF">2023-05-12T13:23:36Z</dcterms:modified>
</cp:coreProperties>
</file>